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<sst xmlns="http://schemas.openxmlformats.org/spreadsheetml/2006/main" count="109" uniqueCount="84">
  <si>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>MAGYARORSZÁG HÉTVÉGI TOPLISTA</t>
  </si>
  <si>
    <t>2016.11.17. -11.20.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</si>
  <si>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</si>
  <si>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</si>
  <si>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</si>
  <si>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</si>
  <si>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</si>
  <si>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</si>
  <si>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</si>
  <si>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</si>
  <si>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</si>
  <si>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</si>
  <si>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</si>
  <si>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</si>
  <si>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Fantastic Beasts and Where to Find Them</t>
  </si>
  <si>
    <t>Legendás állatok és megfigyelésük</t>
  </si>
  <si>
    <t>InterCom</t>
  </si>
  <si>
    <t>Arrival</t>
  </si>
  <si>
    <t>Érkezés</t>
  </si>
  <si>
    <t>Doctor Strange</t>
  </si>
  <si>
    <t>Forum</t>
  </si>
  <si>
    <t>The Accountant/</t>
  </si>
  <si>
    <t>A könyvelő</t>
  </si>
  <si>
    <t>Trolls</t>
  </si>
  <si>
    <t>Trollok</t>
  </si>
  <si>
    <t>Nocturnal Animals</t>
  </si>
  <si>
    <t>Éjszakai ragadozók</t>
  </si>
  <si>
    <t>UIP</t>
  </si>
  <si>
    <t>Strangled</t>
  </si>
  <si>
    <t>A martfűi rém</t>
  </si>
  <si>
    <t>BBM</t>
  </si>
  <si>
    <t>Blood Father</t>
  </si>
  <si>
    <t>Az utolsó emberig</t>
  </si>
  <si>
    <t>ADS</t>
  </si>
  <si>
    <t>Barbie: Star Light Adventure</t>
  </si>
  <si>
    <t>Barbie: Csillagok között</t>
  </si>
  <si>
    <t>Inferno</t>
  </si>
  <si>
    <t>TOP 10</t>
  </si>
  <si>
    <t>Masterminds</t>
  </si>
  <si>
    <t>Lángelmék</t>
  </si>
  <si>
    <t>Bridget Jones's Baby</t>
  </si>
  <si>
    <t>Bridget Jones babát vár</t>
  </si>
  <si>
    <t>Café Society</t>
  </si>
  <si>
    <t>Cinetel</t>
  </si>
  <si>
    <t>Storks</t>
  </si>
  <si>
    <t>Gólyák</t>
  </si>
  <si>
    <t>The Girl on the Train</t>
  </si>
  <si>
    <t>A lány a vonaton</t>
  </si>
  <si>
    <t>Freeman</t>
  </si>
  <si>
    <t>The Secret Life of Pets</t>
  </si>
  <si>
    <t>Kis kedvencek titkos élete</t>
  </si>
  <si>
    <t>Jack Reacher: Never Go Back</t>
  </si>
  <si>
    <t>Jack Reacher : Nincs visszaút</t>
  </si>
  <si>
    <t>Ma loute</t>
  </si>
  <si>
    <t>A sors kegyeltjei... meg a többiek</t>
  </si>
  <si>
    <t>MoziNet</t>
  </si>
  <si>
    <t>Miss Peregrine's Home for Peculiar Children</t>
  </si>
  <si>
    <t>Vándorsólyom kisasszony különkeges gyermekei</t>
  </si>
  <si>
    <t>Nine Lives</t>
  </si>
  <si>
    <t>Kilenc élet</t>
  </si>
  <si>
    <t>It’s not the time of my life</t>
  </si>
  <si>
    <t>Ernelláék Farkaséknál</t>
  </si>
  <si>
    <t>Five</t>
  </si>
  <si>
    <t>Tökös ötös</t>
  </si>
  <si>
    <t>Kubo and the Two Strings</t>
  </si>
  <si>
    <t>Kubo és a varázshúrok</t>
  </si>
  <si>
    <t>Rester vertical</t>
  </si>
  <si>
    <t>Állva maradni</t>
  </si>
  <si>
    <t>Sausage Party</t>
  </si>
  <si>
    <t>Virsliparti</t>
  </si>
  <si>
    <t>Les saisons</t>
  </si>
  <si>
    <t>Évszakok</t>
  </si>
  <si>
    <t>Jutalomjáték</t>
  </si>
  <si>
    <t>A Company</t>
  </si>
  <si>
    <t>Things to Come</t>
  </si>
  <si>
    <t>Az eljövendő napok</t>
  </si>
  <si>
    <t>Vertigo</t>
  </si>
  <si>
    <t>Due superpiedi quasi piatti</t>
  </si>
  <si>
    <t>Bűnvadászok</t>
  </si>
  <si>
    <t>Cinenuovo</t>
  </si>
  <si>
    <t>TOTAL</t>
  </si>
  <si>
    <t>Forrás: Filmforgalmazók Egyesülete</t>
  </si>
  <si>
    <t>Becsült adatok</t>
  </si>
  <si>
    <t>nyitó mizik száma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</si>
</sst>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15" applyNumberFormat="1" applyFont="1" applyFill="1" applyBorder="1" applyAlignment="1" applyProtection="1">
      <alignment/>
      <protection/>
    </xf>
    <xf numFmtId="168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8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0" applyNumberFormat="1" applyFont="1" applyFill="1" applyBorder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>
      <alignment/>
    </xf>
    <xf numFmtId="169" fontId="0" fillId="0" borderId="2" xfId="0" applyNumberFormat="1" applyBorder="1" applyAlignment="1">
      <alignment/>
    </xf>
    <xf numFmtId="164" fontId="0" fillId="0" borderId="2" xfId="0" applyBorder="1" applyAlignment="1">
      <alignment horizontal="center"/>
    </xf>
    <xf numFmtId="168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7" fillId="4" borderId="2" xfId="0" applyFont="1" applyFill="1" applyBorder="1" applyAlignment="1" applyProtection="1">
      <alignment horizontal="right" vertical="center"/>
      <protection/>
    </xf>
    <xf numFmtId="164" fontId="11" fillId="4" borderId="2" xfId="0" applyFont="1" applyFill="1" applyBorder="1" applyAlignment="1" applyProtection="1">
      <alignment horizontal="left" vertical="center"/>
      <protection/>
    </xf>
    <xf numFmtId="168" fontId="10" fillId="4" borderId="2" xfId="0" applyNumberFormat="1" applyFont="1" applyFill="1" applyBorder="1" applyAlignment="1" applyProtection="1">
      <alignment vertical="center"/>
      <protection locked="0"/>
    </xf>
    <xf numFmtId="164" fontId="9" fillId="4" borderId="2" xfId="0" applyFont="1" applyFill="1" applyBorder="1" applyAlignment="1">
      <alignment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8" fontId="9" fillId="4" borderId="2" xfId="15" applyNumberFormat="1" applyFont="1" applyFill="1" applyBorder="1" applyAlignment="1" applyProtection="1">
      <alignment/>
      <protection/>
    </xf>
    <xf numFmtId="171" fontId="10" fillId="4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9" fillId="3" borderId="2" xfId="0" applyFont="1" applyFill="1" applyBorder="1" applyAlignment="1">
      <alignment horizontal="center"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8" fontId="9" fillId="0" borderId="2" xfId="0" applyNumberFormat="1" applyFont="1" applyFill="1" applyBorder="1" applyAlignment="1">
      <alignment wrapText="1"/>
    </xf>
    <xf numFmtId="168" fontId="9" fillId="0" borderId="2" xfId="0" applyNumberFormat="1" applyFont="1" applyBorder="1" applyAlignment="1">
      <alignment wrapText="1"/>
    </xf>
    <xf numFmtId="168" fontId="10" fillId="0" borderId="2" xfId="0" applyNumberFormat="1" applyFont="1" applyBorder="1" applyAlignment="1">
      <alignment/>
    </xf>
    <xf numFmtId="164" fontId="12" fillId="2" borderId="3" xfId="0" applyFont="1" applyFill="1" applyBorder="1" applyAlignment="1" applyProtection="1">
      <alignment horizontal="left" vertical="center"/>
      <protection/>
    </xf>
    <xf numFmtId="164" fontId="12" fillId="2" borderId="2" xfId="0" applyFont="1" applyFill="1" applyBorder="1" applyAlignment="1" applyProtection="1">
      <alignment horizontal="left" vertical="center"/>
      <protection/>
    </xf>
    <xf numFmtId="168" fontId="12" fillId="2" borderId="2" xfId="0" applyNumberFormat="1" applyFont="1" applyFill="1" applyBorder="1" applyAlignment="1" applyProtection="1">
      <alignment horizontal="center" vertical="center"/>
      <protection/>
    </xf>
    <xf numFmtId="164" fontId="12" fillId="2" borderId="2" xfId="0" applyFont="1" applyFill="1" applyBorder="1" applyAlignment="1" applyProtection="1">
      <alignment horizontal="center" vertical="center"/>
      <protection/>
    </xf>
    <xf numFmtId="168" fontId="13" fillId="2" borderId="2" xfId="0" applyNumberFormat="1" applyFont="1" applyFill="1" applyBorder="1" applyAlignment="1" applyProtection="1">
      <alignment vertical="center"/>
      <protection/>
    </xf>
    <xf numFmtId="164" fontId="0" fillId="3" borderId="0" xfId="0" applyFill="1" applyAlignment="1">
      <alignment/>
    </xf>
    <xf numFmtId="169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12" t="s">
        <v>11</v>
      </c>
      <c r="M3" s="12" t="s">
        <v>12</v>
      </c>
    </row>
    <row r="4" spans="1:13" ht="15.75">
      <c r="A4" s="13">
        <v>1</v>
      </c>
      <c r="B4" s="14" t="s">
        <v>14</v>
      </c>
      <c r="C4" s="14" t="s">
        <v>15</v>
      </c>
      <c r="D4" s="15">
        <v>42691</v>
      </c>
      <c r="E4" s="16" t="s">
        <v>16</v>
      </c>
      <c r="F4" s="17">
        <v>62</v>
      </c>
      <c r="G4" s="18">
        <f aca="true" t="shared" si="0" ref="G4:G13">ROUNDUP(DATEDIF(D4,$B$39,"d")/7,0)</f>
        <v>1</v>
      </c>
      <c r="H4" s="19">
        <v>154992385</v>
      </c>
      <c r="I4" s="20">
        <v>107123</v>
      </c>
      <c r="J4" s="19"/>
      <c r="K4" s="21">
        <f aca="true" t="shared" si="1" ref="K4:K13">IF(J4&lt;&gt;0,-(J4-H4)/J4,"")</f>
        <v>0</v>
      </c>
      <c r="L4" s="22">
        <v>154992385</v>
      </c>
      <c r="M4" s="22">
        <v>107123</v>
      </c>
    </row>
    <row r="5" spans="1:13" ht="15.75">
      <c r="A5" s="13">
        <v>2</v>
      </c>
      <c r="B5" s="23" t="s">
        <v>17</v>
      </c>
      <c r="C5" s="23" t="s">
        <v>18</v>
      </c>
      <c r="D5" s="15">
        <v>42684</v>
      </c>
      <c r="E5" s="16" t="s">
        <v>16</v>
      </c>
      <c r="F5" s="17">
        <v>58</v>
      </c>
      <c r="G5" s="18">
        <f t="shared" si="0"/>
        <v>2</v>
      </c>
      <c r="H5" s="19">
        <v>43003280</v>
      </c>
      <c r="I5" s="20">
        <v>29385</v>
      </c>
      <c r="J5" s="19">
        <v>63299435</v>
      </c>
      <c r="K5" s="21">
        <f t="shared" si="1"/>
        <v>-0.32063722211738543</v>
      </c>
      <c r="L5" s="22">
        <v>125701225</v>
      </c>
      <c r="M5" s="22">
        <v>87663</v>
      </c>
    </row>
    <row r="6" spans="1:13" ht="15.75">
      <c r="A6" s="13">
        <v>3</v>
      </c>
      <c r="B6" s="24" t="s">
        <v>19</v>
      </c>
      <c r="C6" s="24" t="s">
        <v>19</v>
      </c>
      <c r="D6" s="15">
        <v>42677</v>
      </c>
      <c r="E6" s="24" t="s">
        <v>20</v>
      </c>
      <c r="F6" s="25"/>
      <c r="G6" s="18">
        <f t="shared" si="0"/>
        <v>3</v>
      </c>
      <c r="H6" s="19">
        <v>34242030</v>
      </c>
      <c r="I6" s="20">
        <v>22693</v>
      </c>
      <c r="J6" s="19">
        <v>74843315</v>
      </c>
      <c r="K6" s="21">
        <f t="shared" si="1"/>
        <v>-0.5424837876301979</v>
      </c>
      <c r="L6" s="22">
        <v>298929115</v>
      </c>
      <c r="M6" s="22">
        <v>199627</v>
      </c>
    </row>
    <row r="7" spans="1:13" ht="15.75">
      <c r="A7" s="13">
        <v>4</v>
      </c>
      <c r="B7" s="24" t="s">
        <v>21</v>
      </c>
      <c r="C7" s="24" t="s">
        <v>22</v>
      </c>
      <c r="D7" s="15">
        <v>42670</v>
      </c>
      <c r="E7" s="24" t="s">
        <v>16</v>
      </c>
      <c r="F7" s="26">
        <v>55</v>
      </c>
      <c r="G7" s="18">
        <f t="shared" si="0"/>
        <v>4</v>
      </c>
      <c r="H7" s="19">
        <v>15522525</v>
      </c>
      <c r="I7" s="20">
        <v>10509</v>
      </c>
      <c r="J7" s="19">
        <v>23684470</v>
      </c>
      <c r="K7" s="21">
        <f t="shared" si="1"/>
        <v>-0.34461168014314864</v>
      </c>
      <c r="L7" s="27">
        <v>174110403</v>
      </c>
      <c r="M7" s="27">
        <v>123147</v>
      </c>
    </row>
    <row r="8" spans="1:13" ht="15.75">
      <c r="A8" s="13">
        <v>5</v>
      </c>
      <c r="B8" s="24" t="s">
        <v>23</v>
      </c>
      <c r="C8" s="24" t="s">
        <v>24</v>
      </c>
      <c r="D8" s="15">
        <v>42670</v>
      </c>
      <c r="E8" s="24" t="s">
        <v>16</v>
      </c>
      <c r="F8" s="26">
        <v>70</v>
      </c>
      <c r="G8" s="18">
        <f t="shared" si="0"/>
        <v>4</v>
      </c>
      <c r="H8" s="19">
        <v>14247535</v>
      </c>
      <c r="I8" s="20">
        <v>10972</v>
      </c>
      <c r="J8" s="19">
        <v>23556025</v>
      </c>
      <c r="K8" s="21">
        <f t="shared" si="1"/>
        <v>-0.3951638699653273</v>
      </c>
      <c r="L8" s="27">
        <v>146984380</v>
      </c>
      <c r="M8" s="27">
        <v>112505</v>
      </c>
    </row>
    <row r="9" spans="1:13" ht="15.75">
      <c r="A9" s="13">
        <v>6</v>
      </c>
      <c r="B9" s="14" t="s">
        <v>25</v>
      </c>
      <c r="C9" s="14" t="s">
        <v>26</v>
      </c>
      <c r="D9" s="15">
        <v>42691</v>
      </c>
      <c r="E9" s="16" t="s">
        <v>27</v>
      </c>
      <c r="F9" s="17"/>
      <c r="G9" s="18">
        <f t="shared" si="0"/>
        <v>1</v>
      </c>
      <c r="H9" s="19">
        <v>12709075</v>
      </c>
      <c r="I9" s="20">
        <v>8446</v>
      </c>
      <c r="J9" s="19"/>
      <c r="K9" s="21">
        <f t="shared" si="1"/>
        <v>0</v>
      </c>
      <c r="L9" s="19">
        <v>12709075</v>
      </c>
      <c r="M9" s="20">
        <v>8446</v>
      </c>
    </row>
    <row r="10" spans="1:13" ht="15.75">
      <c r="A10" s="13">
        <v>7</v>
      </c>
      <c r="B10" s="24" t="s">
        <v>28</v>
      </c>
      <c r="C10" s="24" t="s">
        <v>29</v>
      </c>
      <c r="D10" s="15">
        <v>42684</v>
      </c>
      <c r="E10" s="24" t="s">
        <v>30</v>
      </c>
      <c r="F10" s="25">
        <v>33</v>
      </c>
      <c r="G10" s="18">
        <f t="shared" si="0"/>
        <v>2</v>
      </c>
      <c r="H10" s="19">
        <v>9812206</v>
      </c>
      <c r="I10" s="20">
        <v>7068</v>
      </c>
      <c r="J10" s="19">
        <v>16421610</v>
      </c>
      <c r="K10" s="21">
        <f t="shared" si="1"/>
        <v>-0.40248209523913914</v>
      </c>
      <c r="L10" s="22">
        <v>32843582</v>
      </c>
      <c r="M10" s="22">
        <v>25709</v>
      </c>
    </row>
    <row r="11" spans="1:13" ht="15.75">
      <c r="A11" s="13">
        <v>8</v>
      </c>
      <c r="B11" s="14" t="s">
        <v>31</v>
      </c>
      <c r="C11" s="14" t="s">
        <v>32</v>
      </c>
      <c r="D11" s="15">
        <v>42691</v>
      </c>
      <c r="E11" s="16" t="s">
        <v>33</v>
      </c>
      <c r="F11" s="17">
        <v>30</v>
      </c>
      <c r="G11" s="18">
        <f t="shared" si="0"/>
        <v>1</v>
      </c>
      <c r="H11" s="19">
        <v>9124880</v>
      </c>
      <c r="I11" s="20">
        <v>6197</v>
      </c>
      <c r="J11" s="19"/>
      <c r="K11" s="21">
        <f t="shared" si="1"/>
        <v>0</v>
      </c>
      <c r="L11" s="19">
        <v>9124880</v>
      </c>
      <c r="M11" s="20">
        <v>6197</v>
      </c>
    </row>
    <row r="12" spans="1:13" ht="15.75">
      <c r="A12" s="13">
        <v>9</v>
      </c>
      <c r="B12" s="23" t="s">
        <v>34</v>
      </c>
      <c r="C12" s="23" t="s">
        <v>35</v>
      </c>
      <c r="D12" s="15">
        <v>42684</v>
      </c>
      <c r="E12" s="16" t="s">
        <v>27</v>
      </c>
      <c r="F12" s="17"/>
      <c r="G12" s="18">
        <f t="shared" si="0"/>
        <v>2</v>
      </c>
      <c r="H12" s="19">
        <v>9048910</v>
      </c>
      <c r="I12" s="20">
        <v>7624</v>
      </c>
      <c r="J12" s="19">
        <v>12015305</v>
      </c>
      <c r="K12" s="21">
        <f t="shared" si="1"/>
        <v>-0.24688470246905925</v>
      </c>
      <c r="L12" s="22">
        <v>21953145</v>
      </c>
      <c r="M12" s="22">
        <v>17845</v>
      </c>
    </row>
    <row r="13" spans="1:13" ht="15.75">
      <c r="A13" s="13">
        <v>10</v>
      </c>
      <c r="B13" s="28" t="s">
        <v>36</v>
      </c>
      <c r="C13" s="23" t="s">
        <v>36</v>
      </c>
      <c r="D13" s="15">
        <v>42656</v>
      </c>
      <c r="E13" s="24" t="s">
        <v>16</v>
      </c>
      <c r="F13" s="26">
        <v>66</v>
      </c>
      <c r="G13" s="18">
        <f t="shared" si="0"/>
        <v>6</v>
      </c>
      <c r="H13" s="27">
        <v>6441690</v>
      </c>
      <c r="I13" s="29">
        <v>4235</v>
      </c>
      <c r="J13" s="27">
        <v>11338155</v>
      </c>
      <c r="K13" s="21">
        <f t="shared" si="1"/>
        <v>-0.43185729953418345</v>
      </c>
      <c r="L13" s="19">
        <v>318352197</v>
      </c>
      <c r="M13" s="19">
        <v>225900</v>
      </c>
    </row>
    <row r="14" spans="1:13" ht="8.25" customHeight="1">
      <c r="A14" s="13"/>
      <c r="B14" s="28"/>
      <c r="C14" s="23"/>
      <c r="D14" s="30"/>
      <c r="E14" s="24"/>
      <c r="F14" s="25"/>
      <c r="G14" s="31"/>
      <c r="H14" s="19"/>
      <c r="I14" s="19"/>
      <c r="J14" s="32"/>
      <c r="K14" s="33"/>
      <c r="L14" s="19"/>
      <c r="M14" s="19"/>
    </row>
    <row r="15" spans="1:13" ht="15.75">
      <c r="A15" s="34"/>
      <c r="B15" s="35" t="s">
        <v>37</v>
      </c>
      <c r="C15" s="36"/>
      <c r="D15" s="37"/>
      <c r="E15" s="37"/>
      <c r="F15" s="38"/>
      <c r="G15" s="37"/>
      <c r="H15" s="39">
        <f>SUM(H4:H13)</f>
        <v>309144516</v>
      </c>
      <c r="I15" s="39">
        <f>SUM(I4:I13)</f>
        <v>214252</v>
      </c>
      <c r="J15" s="39">
        <v>250709346</v>
      </c>
      <c r="K15" s="40">
        <f>IF(J15&lt;&gt;0,-(J15-H15)/J15,"")</f>
        <v>0.2330793443974761</v>
      </c>
      <c r="L15" s="39">
        <f>SUM(L4:L13)</f>
        <v>1295700387</v>
      </c>
      <c r="M15" s="39">
        <f>SUM(M4:M13)</f>
        <v>914162</v>
      </c>
    </row>
    <row r="16" spans="1:13" ht="8.25" customHeight="1">
      <c r="A16" s="13"/>
      <c r="B16" s="28"/>
      <c r="C16" s="23"/>
      <c r="D16" s="30"/>
      <c r="E16" s="24"/>
      <c r="F16" s="25"/>
      <c r="G16" s="31"/>
      <c r="H16" s="19"/>
      <c r="I16" s="19"/>
      <c r="J16" s="32"/>
      <c r="K16" s="33"/>
      <c r="L16" s="19"/>
      <c r="M16" s="19"/>
    </row>
    <row r="17" spans="1:13" ht="16.5" customHeight="1">
      <c r="A17" s="13">
        <v>11</v>
      </c>
      <c r="B17" s="23" t="s">
        <v>38</v>
      </c>
      <c r="C17" s="23" t="s">
        <v>39</v>
      </c>
      <c r="D17" s="15">
        <v>42663</v>
      </c>
      <c r="E17" s="41" t="s">
        <v>20</v>
      </c>
      <c r="F17" s="17"/>
      <c r="G17" s="18">
        <f aca="true" t="shared" si="2" ref="G17:G35">ROUNDUP(DATEDIF(D17,$B$39,"d")/7,0)</f>
        <v>5</v>
      </c>
      <c r="H17" s="19">
        <v>5858775</v>
      </c>
      <c r="I17" s="27">
        <v>4008</v>
      </c>
      <c r="J17" s="19">
        <v>11952500</v>
      </c>
      <c r="K17" s="21">
        <f aca="true" t="shared" si="3" ref="K17:K36">IF(J17&lt;&gt;0,-(J17-H17)/J17,"")</f>
        <v>-0.5098284877640661</v>
      </c>
      <c r="L17" s="27">
        <v>125853487</v>
      </c>
      <c r="M17" s="19">
        <v>94972</v>
      </c>
    </row>
    <row r="18" spans="1:13" ht="16.5" customHeight="1">
      <c r="A18" s="13">
        <v>12</v>
      </c>
      <c r="B18" s="24" t="s">
        <v>40</v>
      </c>
      <c r="C18" s="24" t="s">
        <v>41</v>
      </c>
      <c r="D18" s="15">
        <v>42628</v>
      </c>
      <c r="E18" s="24" t="s">
        <v>27</v>
      </c>
      <c r="F18" s="42">
        <v>65</v>
      </c>
      <c r="G18" s="18">
        <f t="shared" si="2"/>
        <v>10</v>
      </c>
      <c r="H18" s="27">
        <v>4415485</v>
      </c>
      <c r="I18" s="27">
        <v>2849</v>
      </c>
      <c r="J18" s="27">
        <v>7322960</v>
      </c>
      <c r="K18" s="21">
        <f t="shared" si="3"/>
        <v>-0.3970354883817473</v>
      </c>
      <c r="L18" s="27">
        <v>428150384</v>
      </c>
      <c r="M18" s="27">
        <v>329305</v>
      </c>
    </row>
    <row r="19" spans="1:13" ht="15.75">
      <c r="A19" s="13">
        <v>13</v>
      </c>
      <c r="B19" s="23" t="s">
        <v>42</v>
      </c>
      <c r="C19" s="23" t="s">
        <v>42</v>
      </c>
      <c r="D19" s="15">
        <v>42684</v>
      </c>
      <c r="E19" s="16" t="s">
        <v>43</v>
      </c>
      <c r="F19" s="43">
        <v>22</v>
      </c>
      <c r="G19" s="18">
        <f t="shared" si="2"/>
        <v>2</v>
      </c>
      <c r="H19" s="19">
        <v>3378990</v>
      </c>
      <c r="I19" s="20">
        <v>2385</v>
      </c>
      <c r="J19" s="19">
        <v>6275571</v>
      </c>
      <c r="K19" s="21">
        <f t="shared" si="3"/>
        <v>-0.46156453333091124</v>
      </c>
      <c r="L19" s="19">
        <v>11406465</v>
      </c>
      <c r="M19" s="20">
        <v>8392</v>
      </c>
    </row>
    <row r="20" spans="1:13" ht="15.75">
      <c r="A20" s="13">
        <v>14</v>
      </c>
      <c r="B20" s="24" t="s">
        <v>44</v>
      </c>
      <c r="C20" s="24" t="s">
        <v>45</v>
      </c>
      <c r="D20" s="15">
        <v>42635</v>
      </c>
      <c r="E20" s="24" t="s">
        <v>16</v>
      </c>
      <c r="F20" s="42">
        <v>70</v>
      </c>
      <c r="G20" s="18">
        <f t="shared" si="2"/>
        <v>9</v>
      </c>
      <c r="H20" s="27">
        <v>2359640</v>
      </c>
      <c r="I20" s="19">
        <v>2170</v>
      </c>
      <c r="J20" s="27">
        <v>3572290</v>
      </c>
      <c r="K20" s="21">
        <f t="shared" si="3"/>
        <v>-0.3394601222185209</v>
      </c>
      <c r="L20" s="27">
        <v>112619417</v>
      </c>
      <c r="M20" s="27">
        <v>91381</v>
      </c>
    </row>
    <row r="21" spans="1:13" ht="15.75">
      <c r="A21" s="13">
        <v>15</v>
      </c>
      <c r="B21" s="28" t="s">
        <v>46</v>
      </c>
      <c r="C21" s="23" t="s">
        <v>47</v>
      </c>
      <c r="D21" s="15">
        <v>42649</v>
      </c>
      <c r="E21" s="16" t="s">
        <v>48</v>
      </c>
      <c r="F21" s="26">
        <v>54</v>
      </c>
      <c r="G21" s="18">
        <f t="shared" si="2"/>
        <v>7</v>
      </c>
      <c r="H21" s="44">
        <v>1922240</v>
      </c>
      <c r="I21" s="20">
        <v>1356</v>
      </c>
      <c r="J21" s="44">
        <v>4211180</v>
      </c>
      <c r="K21" s="21">
        <f t="shared" si="3"/>
        <v>-0.543538865591117</v>
      </c>
      <c r="L21" s="27">
        <v>185275375</v>
      </c>
      <c r="M21" s="19">
        <v>160648</v>
      </c>
    </row>
    <row r="22" spans="1:13" ht="15.75">
      <c r="A22" s="13">
        <v>16</v>
      </c>
      <c r="B22" s="28" t="s">
        <v>49</v>
      </c>
      <c r="C22" s="23" t="s">
        <v>50</v>
      </c>
      <c r="D22" s="15">
        <v>42586</v>
      </c>
      <c r="E22" s="16" t="s">
        <v>27</v>
      </c>
      <c r="F22" s="25"/>
      <c r="G22" s="18">
        <f t="shared" si="2"/>
        <v>16</v>
      </c>
      <c r="H22" s="22">
        <v>1784560</v>
      </c>
      <c r="I22" s="22">
        <v>1747</v>
      </c>
      <c r="J22" s="22">
        <v>2781220</v>
      </c>
      <c r="K22" s="21">
        <f t="shared" si="3"/>
        <v>-0.35835352830772105</v>
      </c>
      <c r="L22" s="22">
        <v>853029748</v>
      </c>
      <c r="M22" s="22">
        <v>651993</v>
      </c>
    </row>
    <row r="23" spans="1:13" ht="15.75">
      <c r="A23" s="13">
        <v>17</v>
      </c>
      <c r="B23" s="23" t="s">
        <v>51</v>
      </c>
      <c r="C23" s="23" t="s">
        <v>52</v>
      </c>
      <c r="D23" s="15">
        <v>42663</v>
      </c>
      <c r="E23" s="41" t="s">
        <v>27</v>
      </c>
      <c r="F23" s="43">
        <v>53</v>
      </c>
      <c r="G23" s="18">
        <f t="shared" si="2"/>
        <v>5</v>
      </c>
      <c r="H23" s="19">
        <v>1177510</v>
      </c>
      <c r="I23" s="27">
        <v>794</v>
      </c>
      <c r="J23" s="19">
        <v>3625200</v>
      </c>
      <c r="K23" s="21">
        <f t="shared" si="3"/>
        <v>-0.6751875758578837</v>
      </c>
      <c r="L23" s="27">
        <v>100597828</v>
      </c>
      <c r="M23" s="19">
        <v>70473</v>
      </c>
    </row>
    <row r="24" spans="1:13" ht="15.75">
      <c r="A24" s="13">
        <v>18</v>
      </c>
      <c r="B24" s="14" t="s">
        <v>53</v>
      </c>
      <c r="C24" s="14" t="s">
        <v>54</v>
      </c>
      <c r="D24" s="15">
        <v>42691</v>
      </c>
      <c r="E24" s="16" t="s">
        <v>55</v>
      </c>
      <c r="F24" s="17"/>
      <c r="G24" s="18">
        <f t="shared" si="2"/>
        <v>1</v>
      </c>
      <c r="H24" s="19">
        <v>809550</v>
      </c>
      <c r="I24" s="20">
        <v>633</v>
      </c>
      <c r="J24" s="19"/>
      <c r="K24" s="21">
        <f t="shared" si="3"/>
        <v>0</v>
      </c>
      <c r="L24" s="22">
        <v>1363802</v>
      </c>
      <c r="M24" s="22">
        <v>1253</v>
      </c>
    </row>
    <row r="25" spans="1:13" ht="15.75">
      <c r="A25" s="13">
        <v>19</v>
      </c>
      <c r="B25" s="24" t="s">
        <v>56</v>
      </c>
      <c r="C25" s="24" t="s">
        <v>57</v>
      </c>
      <c r="D25" s="15">
        <v>42642</v>
      </c>
      <c r="E25" s="24" t="s">
        <v>16</v>
      </c>
      <c r="F25" s="26">
        <v>52</v>
      </c>
      <c r="G25" s="18">
        <f t="shared" si="2"/>
        <v>8</v>
      </c>
      <c r="H25" s="27">
        <v>765855</v>
      </c>
      <c r="I25" s="27">
        <v>519</v>
      </c>
      <c r="J25" s="27">
        <v>2762510</v>
      </c>
      <c r="K25" s="21">
        <f t="shared" si="3"/>
        <v>-0.7227684243676946</v>
      </c>
      <c r="L25" s="27">
        <v>131768422</v>
      </c>
      <c r="M25" s="27">
        <v>101612</v>
      </c>
    </row>
    <row r="26" spans="1:13" ht="15.75">
      <c r="A26" s="13">
        <v>20</v>
      </c>
      <c r="B26" s="24" t="s">
        <v>58</v>
      </c>
      <c r="C26" s="24" t="s">
        <v>59</v>
      </c>
      <c r="D26" s="15">
        <v>42621</v>
      </c>
      <c r="E26" s="24" t="s">
        <v>30</v>
      </c>
      <c r="F26" s="18">
        <v>3</v>
      </c>
      <c r="G26" s="18">
        <f t="shared" si="2"/>
        <v>11</v>
      </c>
      <c r="H26" s="22">
        <v>609330</v>
      </c>
      <c r="I26" s="22">
        <v>464</v>
      </c>
      <c r="J26" s="22">
        <v>942530</v>
      </c>
      <c r="K26" s="21">
        <f t="shared" si="3"/>
        <v>-0.3535165989411478</v>
      </c>
      <c r="L26" s="22">
        <v>58980836</v>
      </c>
      <c r="M26" s="22">
        <v>46304</v>
      </c>
    </row>
    <row r="27" spans="1:13" ht="15.75">
      <c r="A27" s="13">
        <v>21</v>
      </c>
      <c r="B27" s="28" t="s">
        <v>60</v>
      </c>
      <c r="C27" s="23" t="s">
        <v>61</v>
      </c>
      <c r="D27" s="15">
        <v>42642</v>
      </c>
      <c r="E27" s="16" t="s">
        <v>30</v>
      </c>
      <c r="F27" s="25">
        <v>5</v>
      </c>
      <c r="G27" s="18">
        <f t="shared" si="2"/>
        <v>8</v>
      </c>
      <c r="H27" s="22">
        <v>576100</v>
      </c>
      <c r="I27" s="22">
        <v>491</v>
      </c>
      <c r="J27" s="22">
        <v>727890</v>
      </c>
      <c r="K27" s="21">
        <f t="shared" si="3"/>
        <v>-0.2085342565497534</v>
      </c>
      <c r="L27" s="22">
        <v>28303097</v>
      </c>
      <c r="M27" s="22">
        <v>23211</v>
      </c>
    </row>
    <row r="28" spans="1:13" ht="15.75">
      <c r="A28" s="13">
        <v>22</v>
      </c>
      <c r="B28" s="24" t="s">
        <v>62</v>
      </c>
      <c r="C28" s="24" t="s">
        <v>63</v>
      </c>
      <c r="D28" s="15">
        <v>42670</v>
      </c>
      <c r="E28" s="24" t="s">
        <v>33</v>
      </c>
      <c r="F28" s="25">
        <v>5</v>
      </c>
      <c r="G28" s="18">
        <f t="shared" si="2"/>
        <v>4</v>
      </c>
      <c r="H28" s="19">
        <v>233240</v>
      </c>
      <c r="I28" s="20">
        <v>178</v>
      </c>
      <c r="J28" s="19">
        <v>1273910</v>
      </c>
      <c r="K28" s="21">
        <f t="shared" si="3"/>
        <v>-0.8169101427887371</v>
      </c>
      <c r="L28" s="22">
        <v>8764825</v>
      </c>
      <c r="M28" s="22">
        <v>6192</v>
      </c>
    </row>
    <row r="29" spans="1:13" ht="15.75">
      <c r="A29" s="13">
        <v>23</v>
      </c>
      <c r="B29" s="24" t="s">
        <v>64</v>
      </c>
      <c r="C29" s="24" t="s">
        <v>65</v>
      </c>
      <c r="D29" s="15">
        <v>42649</v>
      </c>
      <c r="E29" s="16" t="s">
        <v>27</v>
      </c>
      <c r="F29" s="25"/>
      <c r="G29" s="18">
        <f t="shared" si="2"/>
        <v>7</v>
      </c>
      <c r="H29" s="22">
        <v>132690</v>
      </c>
      <c r="I29" s="22">
        <v>114</v>
      </c>
      <c r="J29" s="22">
        <v>556330</v>
      </c>
      <c r="K29" s="21">
        <f t="shared" si="3"/>
        <v>-0.7614904822677188</v>
      </c>
      <c r="L29" s="22">
        <v>29351370</v>
      </c>
      <c r="M29" s="22">
        <v>25036</v>
      </c>
    </row>
    <row r="30" spans="1:13" ht="15.75">
      <c r="A30" s="13">
        <v>24</v>
      </c>
      <c r="B30" s="24" t="s">
        <v>66</v>
      </c>
      <c r="C30" s="24" t="s">
        <v>67</v>
      </c>
      <c r="D30" s="15">
        <v>42677</v>
      </c>
      <c r="E30" s="24" t="s">
        <v>55</v>
      </c>
      <c r="F30" s="25"/>
      <c r="G30" s="18">
        <f t="shared" si="2"/>
        <v>3</v>
      </c>
      <c r="H30" s="19">
        <v>76430</v>
      </c>
      <c r="I30" s="20">
        <v>57</v>
      </c>
      <c r="J30" s="19">
        <v>73848</v>
      </c>
      <c r="K30" s="21">
        <f t="shared" si="3"/>
        <v>0.03496370924060232</v>
      </c>
      <c r="L30" s="22">
        <v>886716</v>
      </c>
      <c r="M30" s="22">
        <v>845</v>
      </c>
    </row>
    <row r="31" spans="1:13" ht="15.75">
      <c r="A31" s="13">
        <v>25</v>
      </c>
      <c r="B31" s="28" t="s">
        <v>68</v>
      </c>
      <c r="C31" s="23" t="s">
        <v>69</v>
      </c>
      <c r="D31" s="15">
        <v>42649</v>
      </c>
      <c r="E31" s="16" t="s">
        <v>16</v>
      </c>
      <c r="F31" s="26">
        <v>36</v>
      </c>
      <c r="G31" s="18">
        <f t="shared" si="2"/>
        <v>7</v>
      </c>
      <c r="H31" s="22">
        <v>44400</v>
      </c>
      <c r="I31" s="19">
        <v>39</v>
      </c>
      <c r="J31" s="22">
        <v>550830</v>
      </c>
      <c r="K31" s="21">
        <f t="shared" si="3"/>
        <v>-0.9193943684984478</v>
      </c>
      <c r="L31" s="22">
        <v>78272640</v>
      </c>
      <c r="M31" s="19">
        <v>71144</v>
      </c>
    </row>
    <row r="32" spans="1:13" ht="15.75">
      <c r="A32" s="13">
        <v>26</v>
      </c>
      <c r="B32" s="28" t="s">
        <v>70</v>
      </c>
      <c r="C32" s="23" t="s">
        <v>71</v>
      </c>
      <c r="D32" s="15">
        <v>42474</v>
      </c>
      <c r="E32" s="16" t="s">
        <v>55</v>
      </c>
      <c r="F32" s="25"/>
      <c r="G32" s="18">
        <f t="shared" si="2"/>
        <v>32</v>
      </c>
      <c r="H32" s="45">
        <v>28550</v>
      </c>
      <c r="I32" s="45">
        <v>24</v>
      </c>
      <c r="J32" s="45">
        <v>13550</v>
      </c>
      <c r="K32" s="21">
        <f t="shared" si="3"/>
        <v>1.1070110701107012</v>
      </c>
      <c r="L32" s="19">
        <v>18391370</v>
      </c>
      <c r="M32" s="19">
        <v>17882</v>
      </c>
    </row>
    <row r="33" spans="1:13" ht="15.75">
      <c r="A33" s="13">
        <v>27</v>
      </c>
      <c r="B33" s="24" t="s">
        <v>72</v>
      </c>
      <c r="C33" s="24" t="s">
        <v>72</v>
      </c>
      <c r="D33" s="15">
        <v>42670</v>
      </c>
      <c r="E33" s="24" t="s">
        <v>73</v>
      </c>
      <c r="F33" s="25">
        <v>11</v>
      </c>
      <c r="G33" s="18">
        <f t="shared" si="2"/>
        <v>4</v>
      </c>
      <c r="H33" s="19"/>
      <c r="I33" s="20"/>
      <c r="J33" s="19">
        <v>849020</v>
      </c>
      <c r="K33" s="21">
        <f t="shared" si="3"/>
        <v>-1</v>
      </c>
      <c r="L33" s="22"/>
      <c r="M33" s="22"/>
    </row>
    <row r="34" spans="1:13" ht="15.75">
      <c r="A34" s="13">
        <v>28</v>
      </c>
      <c r="B34" s="28" t="s">
        <v>74</v>
      </c>
      <c r="C34" s="23" t="s">
        <v>75</v>
      </c>
      <c r="D34" s="15">
        <v>42677</v>
      </c>
      <c r="E34" s="24" t="s">
        <v>76</v>
      </c>
      <c r="F34" s="24"/>
      <c r="G34" s="18">
        <f t="shared" si="2"/>
        <v>3</v>
      </c>
      <c r="H34" s="22"/>
      <c r="I34" s="46"/>
      <c r="J34" s="22"/>
      <c r="K34" s="21">
        <f t="shared" si="3"/>
        <v>0</v>
      </c>
      <c r="L34" s="22"/>
      <c r="M34" s="22"/>
    </row>
    <row r="35" spans="1:13" ht="15.75">
      <c r="A35" s="13">
        <v>29</v>
      </c>
      <c r="B35" s="24" t="s">
        <v>77</v>
      </c>
      <c r="C35" s="24" t="s">
        <v>78</v>
      </c>
      <c r="D35" s="15">
        <v>42677</v>
      </c>
      <c r="E35" s="24" t="s">
        <v>79</v>
      </c>
      <c r="F35" s="25">
        <v>20</v>
      </c>
      <c r="G35" s="18">
        <f t="shared" si="2"/>
        <v>3</v>
      </c>
      <c r="H35" s="19"/>
      <c r="I35" s="20"/>
      <c r="J35" s="19"/>
      <c r="K35" s="21">
        <f t="shared" si="3"/>
        <v>0</v>
      </c>
      <c r="L35" s="22"/>
      <c r="M35" s="22"/>
    </row>
    <row r="36" spans="1:13" ht="15.75">
      <c r="A36" s="47"/>
      <c r="B36" s="48" t="s">
        <v>80</v>
      </c>
      <c r="C36" s="48"/>
      <c r="D36" s="48"/>
      <c r="E36" s="48"/>
      <c r="F36" s="49"/>
      <c r="G36" s="50"/>
      <c r="H36" s="51">
        <f>SUM(H15:H35)</f>
        <v>333317861</v>
      </c>
      <c r="I36" s="51">
        <f>SUM(I15:I35)</f>
        <v>232080</v>
      </c>
      <c r="J36" s="51">
        <v>272854914</v>
      </c>
      <c r="K36" s="21">
        <f t="shared" si="3"/>
        <v>0.22159376246381254</v>
      </c>
      <c r="L36" s="51">
        <f>SUM(L15:L35)</f>
        <v>3468716169</v>
      </c>
      <c r="M36" s="51">
        <f>SUM(M15:M35)</f>
        <v>2614805</v>
      </c>
    </row>
    <row r="37" ht="15.75">
      <c r="B37" t="s">
        <v>81</v>
      </c>
    </row>
    <row r="38" spans="2:8" ht="15.75">
      <c r="B38" t="s">
        <v>82</v>
      </c>
      <c r="F38" s="52"/>
      <c r="H38" t="s">
        <v>83</v>
      </c>
    </row>
    <row r="39" ht="15.75">
      <c r="B39" s="53">
        <v>42695</v>
      </c>
    </row>
  </sheetData>
  <sheetProtection selectLockedCells="1" selectUnlockedCells="1"/>
  <mergeCells count="11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2016-11-23T10:42:21Z</dcterms:modified>
  <cp:category/>
  <cp:version/>
  <cp:contentType/>
  <cp:contentStatus/>
  <cp:revision>157</cp:revision>
</cp:coreProperties>
</file>