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<sst xmlns="http://schemas.openxmlformats.org/spreadsheetml/2006/main" count="350" uniqueCount="234">
  <si>
    <t>MAGYARORSZÁG HÉTVÉGI TOPLISTA</t>
  </si>
  <si>
    <t>2017.06.15. -2017.06.18.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</si>
  <si>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</si>
  <si>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</si>
  <si>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</si>
  <si>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</si>
  <si>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</si>
  <si>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</si>
  <si>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</si>
  <si>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</si>
  <si>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</si>
  <si>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</si>
  <si>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</si>
  <si>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</si>
  <si>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Cars 3</t>
  </si>
  <si>
    <t>Verdák 3</t>
  </si>
  <si>
    <t>Forum</t>
  </si>
  <si>
    <t>Mummy</t>
  </si>
  <si>
    <t>A múmia</t>
  </si>
  <si>
    <t>UIP</t>
  </si>
  <si>
    <t>Rough Night</t>
  </si>
  <si>
    <t>Csajok hajnlaig</t>
  </si>
  <si>
    <t>InterCom</t>
  </si>
  <si>
    <t>Pirates of the Caribbean: Dead Men Tell No Tales</t>
  </si>
  <si>
    <t>A Karib-tenger kalózai: Salazár bosszúja</t>
  </si>
  <si>
    <t>Wonder Woman</t>
  </si>
  <si>
    <t>Once Upon a Time in Venice</t>
  </si>
  <si>
    <t>Volt egyszer egy Venice</t>
  </si>
  <si>
    <t>BBM</t>
  </si>
  <si>
    <t>Diary of a Wimpy Kid: The Long Haul</t>
  </si>
  <si>
    <t>Egy ropi naplója - A nagy kiruccanás</t>
  </si>
  <si>
    <t>Guardians of the Galaxy Vol. 2</t>
  </si>
  <si>
    <t>A galaxis őrzőivol.  2</t>
  </si>
  <si>
    <t>Alien: Covenant</t>
  </si>
  <si>
    <t>Boss Baby</t>
  </si>
  <si>
    <t>Bébi úr</t>
  </si>
  <si>
    <t>TOP 10</t>
  </si>
  <si>
    <t>Kincsem</t>
  </si>
  <si>
    <t>Radin !</t>
  </si>
  <si>
    <t>A sóher</t>
  </si>
  <si>
    <t>Vertigo</t>
  </si>
  <si>
    <t>Jupiter s Moon</t>
  </si>
  <si>
    <t>Jupiter holdja</t>
  </si>
  <si>
    <t>King Arthur: Legend of the Sword</t>
  </si>
  <si>
    <t>Arthur király - A kard legendája</t>
  </si>
  <si>
    <t>Deep</t>
  </si>
  <si>
    <t>Csápi - Az óceán hőse</t>
  </si>
  <si>
    <t>Freeman</t>
  </si>
  <si>
    <t>Snatched</t>
  </si>
  <si>
    <t>Ó, anyám!</t>
  </si>
  <si>
    <t>Katapult Film</t>
  </si>
  <si>
    <t>Testről és lélekről</t>
  </si>
  <si>
    <t>Testről és Lélekről</t>
  </si>
  <si>
    <t>MoziNet</t>
  </si>
  <si>
    <t>Beauty and the Beast</t>
  </si>
  <si>
    <t>A szépség és a szörnyeteg</t>
  </si>
  <si>
    <t>Smurfs: The Lost Village</t>
  </si>
  <si>
    <t>Hupikék törpikék 3. - Az elveszett falu</t>
  </si>
  <si>
    <t>MR STEIN GOES ONLINE</t>
  </si>
  <si>
    <t>A MAGAS ŐSZ FÉRFI TÁRSAT KERES</t>
  </si>
  <si>
    <t>ADS</t>
  </si>
  <si>
    <t>How to Be a Latin Lover</t>
  </si>
  <si>
    <t>Hogyan legyél latin szerető</t>
  </si>
  <si>
    <t>Porto</t>
  </si>
  <si>
    <t>Porto 35mm</t>
  </si>
  <si>
    <t>The Fate of the Furious</t>
  </si>
  <si>
    <t>Halálos iramban 8</t>
  </si>
  <si>
    <t>Richard the Stork</t>
  </si>
  <si>
    <t>Ricsi a gólya</t>
  </si>
  <si>
    <t>The Circle</t>
  </si>
  <si>
    <t>A kör</t>
  </si>
  <si>
    <t>The Dragon Spell</t>
  </si>
  <si>
    <t>Sárkányvarázs</t>
  </si>
  <si>
    <t>On The Milky Road</t>
  </si>
  <si>
    <t>Tejben vajben szerelemben</t>
  </si>
  <si>
    <t>Lost in Paris</t>
  </si>
  <si>
    <t>Elveszve Párizsban</t>
  </si>
  <si>
    <t>Stefan Zweig: Farewell to Europe</t>
  </si>
  <si>
    <t>Stefan Zweig - Búcsú Európától</t>
  </si>
  <si>
    <t>Hacksaw Ridge</t>
  </si>
  <si>
    <t>A fegyvertelen katona</t>
  </si>
  <si>
    <t>Ostatnia rodzina</t>
  </si>
  <si>
    <t>Az utolsó család</t>
  </si>
  <si>
    <t>Brazilok</t>
  </si>
  <si>
    <t>Rabbit School</t>
  </si>
  <si>
    <t>Nyuszi suli</t>
  </si>
  <si>
    <t>With Open Arms</t>
  </si>
  <si>
    <t>Romazuri</t>
  </si>
  <si>
    <t>Cinetel</t>
  </si>
  <si>
    <t>Alibi.com</t>
  </si>
  <si>
    <t>Get Out</t>
  </si>
  <si>
    <t>Tűnj el !</t>
  </si>
  <si>
    <t>Ballerina</t>
  </si>
  <si>
    <t>Balerina</t>
  </si>
  <si>
    <t>Jackie</t>
  </si>
  <si>
    <t>Going in Style</t>
  </si>
  <si>
    <t>Vén rókák</t>
  </si>
  <si>
    <t>The Bye Bye Man</t>
  </si>
  <si>
    <t>Bye Bye Man - A rettegés neve</t>
  </si>
  <si>
    <t>A tökéletes gyilkos</t>
  </si>
  <si>
    <t>Strangled</t>
  </si>
  <si>
    <t>A martfűi rém</t>
  </si>
  <si>
    <t>Julieta</t>
  </si>
  <si>
    <t>Ghost In the Shell</t>
  </si>
  <si>
    <t>Páncélba zárt szellem</t>
  </si>
  <si>
    <t>American Pastoral</t>
  </si>
  <si>
    <t>Amerikai pasztorál</t>
  </si>
  <si>
    <t>The Zookeeper's Wife</t>
  </si>
  <si>
    <t>Menedék</t>
  </si>
  <si>
    <t>Az Állampolgár</t>
  </si>
  <si>
    <t>Unforgettable</t>
  </si>
  <si>
    <t>Öldöklő szerelem</t>
  </si>
  <si>
    <t>It’s not the time of my life</t>
  </si>
  <si>
    <t>Ernelláék Farkaséknál</t>
  </si>
  <si>
    <t>Life</t>
  </si>
  <si>
    <t xml:space="preserve">Élet </t>
  </si>
  <si>
    <t>Rock Dog</t>
  </si>
  <si>
    <t>Rock Csont</t>
  </si>
  <si>
    <t>Rogue One: A Star Wars Story</t>
  </si>
  <si>
    <t>Zsivány Egyes: Egy Star Wars történet (12)</t>
  </si>
  <si>
    <t>Surf's Up 2: WaveMania</t>
  </si>
  <si>
    <t>Vigyázz, kész, szörf! 2</t>
  </si>
  <si>
    <t>Lengemesék</t>
  </si>
  <si>
    <t>6.9 pe scara Richter</t>
  </si>
  <si>
    <t>6,9 a Richter-skálán</t>
  </si>
  <si>
    <t>Logan</t>
  </si>
  <si>
    <t>Logan – Farkas</t>
  </si>
  <si>
    <t>Chips</t>
  </si>
  <si>
    <t>Bukós szakasz</t>
  </si>
  <si>
    <t>Power Rangeres</t>
  </si>
  <si>
    <t>After Love</t>
  </si>
  <si>
    <t>Rég nem szerelem</t>
  </si>
  <si>
    <t>Cinefilco</t>
  </si>
  <si>
    <t>Ozzy</t>
  </si>
  <si>
    <t>Állati nagy szökés</t>
  </si>
  <si>
    <t>Kong: Koponya-sziget</t>
  </si>
  <si>
    <t xml:space="preserve">Kong - Koponyasziget </t>
  </si>
  <si>
    <t>Fifty Shades Darker</t>
  </si>
  <si>
    <t>A sötét ötven árnyalata</t>
  </si>
  <si>
    <t>Sheep and Wolves</t>
  </si>
  <si>
    <t>Állati csetepata</t>
  </si>
  <si>
    <t>Voyage of Time: Life's Journey</t>
  </si>
  <si>
    <t>Az Univerzum története</t>
  </si>
  <si>
    <t>John Wick: Chapter 2</t>
  </si>
  <si>
    <t>John Wick: 2. felvonás</t>
  </si>
  <si>
    <t>Silence</t>
  </si>
  <si>
    <t>Némaság</t>
  </si>
  <si>
    <t>T2 Trainspotting</t>
  </si>
  <si>
    <t xml:space="preserve">The LEGO Batman Movie </t>
  </si>
  <si>
    <t xml:space="preserve">Lego Batman - A film </t>
  </si>
  <si>
    <t>Split</t>
  </si>
  <si>
    <t>Széttörve</t>
  </si>
  <si>
    <t>Rings</t>
  </si>
  <si>
    <t>Körök</t>
  </si>
  <si>
    <t>La tortue rouge</t>
  </si>
  <si>
    <t>A vörös teknős</t>
  </si>
  <si>
    <t>Fist Fight</t>
  </si>
  <si>
    <t>Pofoncsata</t>
  </si>
  <si>
    <t>Manchester by the Sea</t>
  </si>
  <si>
    <t>A régi város</t>
  </si>
  <si>
    <t>Sing</t>
  </si>
  <si>
    <t>Énekelj!</t>
  </si>
  <si>
    <t>Un petit boulot</t>
  </si>
  <si>
    <t>Másodállás</t>
  </si>
  <si>
    <t>A Company</t>
  </si>
  <si>
    <t>Passengers</t>
  </si>
  <si>
    <t>Utazók</t>
  </si>
  <si>
    <t>Lion</t>
  </si>
  <si>
    <t>Oroszlán</t>
  </si>
  <si>
    <t>Vaiana</t>
  </si>
  <si>
    <t>Gold</t>
  </si>
  <si>
    <t>Arany</t>
  </si>
  <si>
    <t>A Cure for Wellness</t>
  </si>
  <si>
    <t>Az egészség ellenszere</t>
  </si>
  <si>
    <t>La La Land</t>
  </si>
  <si>
    <t>Kaliforniai álom</t>
  </si>
  <si>
    <t>Moonlight</t>
  </si>
  <si>
    <t>Holdfény</t>
  </si>
  <si>
    <t>Great Wall</t>
  </si>
  <si>
    <t>A nagy fal</t>
  </si>
  <si>
    <t>xXx: Return of Xander Cage</t>
  </si>
  <si>
    <t>xXx: Újra akcióban</t>
  </si>
  <si>
    <t>The White King</t>
  </si>
  <si>
    <t>A fehér király</t>
  </si>
  <si>
    <t>A Dog's Purpose</t>
  </si>
  <si>
    <t>Egy kutya négy élete</t>
  </si>
  <si>
    <t>Perfetti sconosciuti</t>
  </si>
  <si>
    <t>Teljesen idegenek</t>
  </si>
  <si>
    <t>Cinenuovo</t>
  </si>
  <si>
    <t>A Monster Calls</t>
  </si>
  <si>
    <t>Szólít a szörny</t>
  </si>
  <si>
    <t>Resident Evil: The Final Chapter</t>
  </si>
  <si>
    <t>Kaptár - Utolsó fejezet</t>
  </si>
  <si>
    <t>Odyssey</t>
  </si>
  <si>
    <t>A mélység kalandora</t>
  </si>
  <si>
    <t>Agassi</t>
  </si>
  <si>
    <t>A szobalány</t>
  </si>
  <si>
    <t>The Space in Between: Marina Abramovic and Brazil</t>
  </si>
  <si>
    <t>Marina Abramovic - A távolság, ami összeköt</t>
  </si>
  <si>
    <t>Vakfolt</t>
  </si>
  <si>
    <t>Amego</t>
  </si>
  <si>
    <t>Madeleine</t>
  </si>
  <si>
    <t>Tékasztorik</t>
  </si>
  <si>
    <t>Anjou Lafayette</t>
  </si>
  <si>
    <t>Halj már meg !</t>
  </si>
  <si>
    <t>Nine Lives</t>
  </si>
  <si>
    <t>Kilenc élet</t>
  </si>
  <si>
    <t>Up For Love</t>
  </si>
  <si>
    <t>Életem NAGY szerelme</t>
  </si>
  <si>
    <t>(M)uchenik / The Student</t>
  </si>
  <si>
    <t>Mártírok</t>
  </si>
  <si>
    <t>Chi trova un amico, trova un tesoro</t>
  </si>
  <si>
    <t>Kincs, ami nincs</t>
  </si>
  <si>
    <t>The Founder</t>
  </si>
  <si>
    <t>Az alapító</t>
  </si>
  <si>
    <t>Kojot</t>
  </si>
  <si>
    <t>Hungaricom</t>
  </si>
  <si>
    <t>Live by Night</t>
  </si>
  <si>
    <t>Az éjszaka törvénye</t>
  </si>
  <si>
    <t>Hidden Figures</t>
  </si>
  <si>
    <t>A számolás joga</t>
  </si>
  <si>
    <t>Why Him ?</t>
  </si>
  <si>
    <t>Miért pont ő?</t>
  </si>
  <si>
    <t>Soul Exodus</t>
  </si>
  <si>
    <t>Forushande</t>
  </si>
  <si>
    <t>Az ügyfél</t>
  </si>
  <si>
    <t>#SOHAVÉGETNEMÉRŐS</t>
  </si>
  <si>
    <t>Szinfolt Film</t>
  </si>
  <si>
    <t>Demain tout commence/</t>
  </si>
  <si>
    <t>Derült égből apu</t>
  </si>
  <si>
    <t>TOTAL</t>
  </si>
  <si>
    <t>Forrás: Filmforgalmazók Egyesülete</t>
  </si>
  <si>
    <t>Becsült adatok</t>
  </si>
  <si>
    <t>nyitó mozik száma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</si>
</sst>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61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9" fillId="0" borderId="2" xfId="0" applyNumberFormat="1" applyFont="1" applyBorder="1" applyAlignment="1">
      <alignment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0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horizontal="center" vertical="center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Border="1" applyAlignment="1" applyProtection="1">
      <alignment horizontal="left" vertical="center"/>
      <protection/>
    </xf>
    <xf numFmtId="169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15" applyNumberFormat="1" applyFont="1" applyFill="1" applyBorder="1" applyAlignment="1" applyProtection="1">
      <alignment/>
      <protection/>
    </xf>
    <xf numFmtId="172" fontId="10" fillId="3" borderId="2" xfId="19" applyNumberFormat="1" applyFont="1" applyFill="1" applyBorder="1" applyAlignment="1" applyProtection="1">
      <alignment vertical="center"/>
      <protection/>
    </xf>
    <xf numFmtId="168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2" fillId="2" borderId="3" xfId="0" applyFont="1" applyFill="1" applyBorder="1" applyAlignment="1" applyProtection="1">
      <alignment horizontal="left" vertical="center"/>
      <protection/>
    </xf>
    <xf numFmtId="164" fontId="12" fillId="2" borderId="2" xfId="0" applyFont="1" applyFill="1" applyBorder="1" applyAlignment="1" applyProtection="1">
      <alignment horizontal="left" vertical="center"/>
      <protection/>
    </xf>
    <xf numFmtId="168" fontId="12" fillId="2" borderId="2" xfId="0" applyNumberFormat="1" applyFont="1" applyFill="1" applyBorder="1" applyAlignment="1" applyProtection="1">
      <alignment horizontal="center" vertical="center"/>
      <protection/>
    </xf>
    <xf numFmtId="164" fontId="12" fillId="2" borderId="2" xfId="0" applyFont="1" applyFill="1" applyBorder="1" applyAlignment="1" applyProtection="1">
      <alignment horizontal="center" vertical="center"/>
      <protection/>
    </xf>
    <xf numFmtId="168" fontId="13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31.421875" style="0" customWidth="1"/>
    <col min="3" max="3" width="29.28125" style="0" customWidth="1"/>
    <col min="4" max="4" width="16.28125" style="0" customWidth="1"/>
    <col min="5" max="5" width="13.28125" style="0" customWidth="1"/>
    <col min="6" max="6" width="5.00390625" style="0" customWidth="1"/>
    <col min="7" max="7" width="7.0039062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28125" style="0" customWidth="1"/>
    <col min="14" max="14" width="18.281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15</v>
      </c>
      <c r="D4" s="14">
        <v>42901</v>
      </c>
      <c r="E4" s="15" t="s">
        <v>16</v>
      </c>
      <c r="F4" s="16"/>
      <c r="G4" s="17">
        <f aca="true" t="shared" si="0" ref="G4:G13">ROUNDUP(DATEDIF(D4,$B$125,"d")/7,0)</f>
        <v>1</v>
      </c>
      <c r="H4" s="18">
        <v>66059995</v>
      </c>
      <c r="I4" s="19">
        <v>48861</v>
      </c>
      <c r="J4" s="18"/>
      <c r="K4" s="20">
        <f aca="true" t="shared" si="1" ref="K4:K8">IF(J4&lt;&gt;0,-(J4-H4)/J4,"")</f>
        <v>0</v>
      </c>
      <c r="L4" s="21">
        <v>66059995</v>
      </c>
      <c r="M4" s="21">
        <v>48861</v>
      </c>
    </row>
    <row r="5" spans="1:13" ht="15.75">
      <c r="A5" s="12">
        <v>2</v>
      </c>
      <c r="B5" s="22" t="s">
        <v>17</v>
      </c>
      <c r="C5" s="22" t="s">
        <v>18</v>
      </c>
      <c r="D5" s="14">
        <v>42894</v>
      </c>
      <c r="E5" s="15" t="s">
        <v>19</v>
      </c>
      <c r="F5" s="16"/>
      <c r="G5" s="17">
        <f t="shared" si="0"/>
        <v>2</v>
      </c>
      <c r="H5" s="18">
        <v>50961468</v>
      </c>
      <c r="I5" s="19">
        <v>33311</v>
      </c>
      <c r="J5" s="18">
        <v>81771568</v>
      </c>
      <c r="K5" s="20">
        <f t="shared" si="1"/>
        <v>-0.37678255111850123</v>
      </c>
      <c r="L5" s="21">
        <v>153184641</v>
      </c>
      <c r="M5" s="21">
        <v>99849</v>
      </c>
    </row>
    <row r="6" spans="1:13" ht="15.75">
      <c r="A6" s="12">
        <v>3</v>
      </c>
      <c r="B6" s="13" t="s">
        <v>20</v>
      </c>
      <c r="C6" s="13" t="s">
        <v>21</v>
      </c>
      <c r="D6" s="14">
        <v>42901</v>
      </c>
      <c r="E6" s="15" t="s">
        <v>22</v>
      </c>
      <c r="F6" s="16">
        <v>51</v>
      </c>
      <c r="G6" s="17">
        <f t="shared" si="0"/>
        <v>1</v>
      </c>
      <c r="H6" s="18">
        <v>36829551</v>
      </c>
      <c r="I6" s="19">
        <v>25916</v>
      </c>
      <c r="J6" s="18"/>
      <c r="K6" s="20">
        <f t="shared" si="1"/>
        <v>0</v>
      </c>
      <c r="L6" s="21">
        <v>36829551</v>
      </c>
      <c r="M6" s="21">
        <v>25916</v>
      </c>
    </row>
    <row r="7" spans="1:13" ht="30">
      <c r="A7" s="12">
        <v>4</v>
      </c>
      <c r="B7" s="23" t="s">
        <v>23</v>
      </c>
      <c r="C7" s="23" t="s">
        <v>24</v>
      </c>
      <c r="D7" s="24">
        <v>42880</v>
      </c>
      <c r="E7" s="25" t="s">
        <v>16</v>
      </c>
      <c r="F7" s="26"/>
      <c r="G7" s="27">
        <f t="shared" si="0"/>
        <v>4</v>
      </c>
      <c r="H7" s="28">
        <v>32598975</v>
      </c>
      <c r="I7" s="29">
        <v>21913</v>
      </c>
      <c r="J7" s="28">
        <v>40838725</v>
      </c>
      <c r="K7" s="20">
        <f t="shared" si="1"/>
        <v>-0.20176315494668356</v>
      </c>
      <c r="L7" s="30">
        <v>384965876</v>
      </c>
      <c r="M7" s="30">
        <v>267122</v>
      </c>
    </row>
    <row r="8" spans="1:13" ht="15.75">
      <c r="A8" s="12">
        <v>5</v>
      </c>
      <c r="B8" s="22" t="s">
        <v>25</v>
      </c>
      <c r="C8" s="22" t="s">
        <v>25</v>
      </c>
      <c r="D8" s="14">
        <v>42887</v>
      </c>
      <c r="E8" s="15" t="s">
        <v>22</v>
      </c>
      <c r="F8" s="16">
        <v>60</v>
      </c>
      <c r="G8" s="17">
        <f t="shared" si="0"/>
        <v>3</v>
      </c>
      <c r="H8" s="18">
        <v>26925246</v>
      </c>
      <c r="I8" s="19">
        <v>17814</v>
      </c>
      <c r="J8" s="18">
        <v>36476272</v>
      </c>
      <c r="K8" s="20">
        <f t="shared" si="1"/>
        <v>-0.26184216413343997</v>
      </c>
      <c r="L8" s="21">
        <v>165474673</v>
      </c>
      <c r="M8" s="21">
        <v>109858</v>
      </c>
    </row>
    <row r="9" spans="1:13" ht="15.75">
      <c r="A9" s="12">
        <v>6</v>
      </c>
      <c r="B9" s="13" t="s">
        <v>26</v>
      </c>
      <c r="C9" s="13" t="s">
        <v>27</v>
      </c>
      <c r="D9" s="14">
        <v>42901</v>
      </c>
      <c r="E9" s="15" t="s">
        <v>28</v>
      </c>
      <c r="F9" s="16">
        <v>41</v>
      </c>
      <c r="G9" s="17">
        <f t="shared" si="0"/>
        <v>1</v>
      </c>
      <c r="H9" s="18">
        <v>11099165</v>
      </c>
      <c r="I9" s="19">
        <v>7442</v>
      </c>
      <c r="J9" s="18"/>
      <c r="K9" s="20"/>
      <c r="L9" s="21">
        <v>11099165</v>
      </c>
      <c r="M9" s="21">
        <v>7442</v>
      </c>
    </row>
    <row r="10" spans="1:13" ht="15.75">
      <c r="A10" s="12">
        <v>7</v>
      </c>
      <c r="B10" s="22" t="s">
        <v>29</v>
      </c>
      <c r="C10" s="22" t="s">
        <v>30</v>
      </c>
      <c r="D10" s="14">
        <v>42887</v>
      </c>
      <c r="E10" s="15" t="s">
        <v>22</v>
      </c>
      <c r="F10" s="16">
        <v>26</v>
      </c>
      <c r="G10" s="17">
        <f t="shared" si="0"/>
        <v>3</v>
      </c>
      <c r="H10" s="18">
        <v>10635610</v>
      </c>
      <c r="I10" s="19">
        <v>8233</v>
      </c>
      <c r="J10" s="18">
        <v>11252975</v>
      </c>
      <c r="K10" s="20">
        <f aca="true" t="shared" si="2" ref="K10:K15">IF(J10&lt;&gt;0,-(J10-H10)/J10,"")</f>
        <v>-0.05486238083706753</v>
      </c>
      <c r="L10" s="21">
        <v>49103675</v>
      </c>
      <c r="M10" s="21">
        <v>38742</v>
      </c>
    </row>
    <row r="11" spans="1:13" ht="15.75">
      <c r="A11" s="12">
        <v>8</v>
      </c>
      <c r="B11" s="22" t="s">
        <v>31</v>
      </c>
      <c r="C11" s="22" t="s">
        <v>32</v>
      </c>
      <c r="D11" s="14">
        <v>42859</v>
      </c>
      <c r="E11" s="15" t="s">
        <v>16</v>
      </c>
      <c r="F11" s="16"/>
      <c r="G11" s="17">
        <f t="shared" si="0"/>
        <v>7</v>
      </c>
      <c r="H11" s="18">
        <v>7760650</v>
      </c>
      <c r="I11" s="19">
        <v>5116</v>
      </c>
      <c r="J11" s="18">
        <v>9013930</v>
      </c>
      <c r="K11" s="20">
        <f t="shared" si="2"/>
        <v>-0.1390381332005019</v>
      </c>
      <c r="L11" s="21">
        <v>417769316</v>
      </c>
      <c r="M11" s="21">
        <v>282144</v>
      </c>
    </row>
    <row r="12" spans="1:13" ht="16.5">
      <c r="A12" s="12">
        <v>9</v>
      </c>
      <c r="B12" s="23" t="s">
        <v>33</v>
      </c>
      <c r="C12" s="23" t="s">
        <v>33</v>
      </c>
      <c r="D12" s="14">
        <v>42873</v>
      </c>
      <c r="E12" s="15" t="s">
        <v>22</v>
      </c>
      <c r="F12" s="16">
        <v>68</v>
      </c>
      <c r="G12" s="17">
        <f t="shared" si="0"/>
        <v>5</v>
      </c>
      <c r="H12" s="18">
        <v>4633255</v>
      </c>
      <c r="I12" s="19">
        <v>3054</v>
      </c>
      <c r="J12" s="18">
        <v>8263654</v>
      </c>
      <c r="K12" s="20">
        <f t="shared" si="2"/>
        <v>-0.4393212736157637</v>
      </c>
      <c r="L12" s="21">
        <v>230508361</v>
      </c>
      <c r="M12" s="21">
        <v>156185</v>
      </c>
    </row>
    <row r="13" spans="1:13" ht="15.75">
      <c r="A13" s="12">
        <v>10</v>
      </c>
      <c r="B13" s="22" t="s">
        <v>34</v>
      </c>
      <c r="C13" s="22" t="s">
        <v>35</v>
      </c>
      <c r="D13" s="14">
        <v>42838</v>
      </c>
      <c r="E13" s="15" t="s">
        <v>22</v>
      </c>
      <c r="F13" s="16">
        <v>60</v>
      </c>
      <c r="G13" s="17">
        <f t="shared" si="0"/>
        <v>10</v>
      </c>
      <c r="H13" s="18">
        <v>3971602</v>
      </c>
      <c r="I13" s="19">
        <v>3635</v>
      </c>
      <c r="J13" s="18">
        <v>3688614</v>
      </c>
      <c r="K13" s="20">
        <f t="shared" si="2"/>
        <v>0.07671933143451713</v>
      </c>
      <c r="L13" s="21">
        <v>259051928</v>
      </c>
      <c r="M13" s="21">
        <v>194734</v>
      </c>
    </row>
    <row r="14" spans="1:13" ht="8.25" customHeight="1">
      <c r="A14" s="12"/>
      <c r="B14" s="31"/>
      <c r="C14" s="25"/>
      <c r="D14" s="32"/>
      <c r="E14" s="33"/>
      <c r="F14" s="34"/>
      <c r="G14" s="34"/>
      <c r="H14" s="35"/>
      <c r="I14" s="35"/>
      <c r="J14" s="35"/>
      <c r="K14" s="20">
        <f t="shared" si="2"/>
        <v>0</v>
      </c>
      <c r="L14" s="35"/>
      <c r="M14" s="35"/>
    </row>
    <row r="15" spans="1:13" ht="15.75">
      <c r="A15" s="36"/>
      <c r="B15" s="37" t="s">
        <v>36</v>
      </c>
      <c r="C15" s="38"/>
      <c r="D15" s="39"/>
      <c r="E15" s="39"/>
      <c r="F15" s="40"/>
      <c r="G15" s="40"/>
      <c r="H15" s="41">
        <f>SUM(H4:H13)</f>
        <v>251475517</v>
      </c>
      <c r="I15" s="41">
        <f>SUM(I4:I13)</f>
        <v>175295</v>
      </c>
      <c r="J15" s="41">
        <v>202275814</v>
      </c>
      <c r="K15" s="42">
        <f t="shared" si="2"/>
        <v>0.24323077498528817</v>
      </c>
      <c r="L15" s="41">
        <f>SUM(L4:L13)</f>
        <v>1774047181</v>
      </c>
      <c r="M15" s="41">
        <f>SUM(M4:M13)</f>
        <v>1230853</v>
      </c>
    </row>
    <row r="16" spans="1:13" ht="8.25" customHeight="1">
      <c r="A16" s="12"/>
      <c r="B16" s="31"/>
      <c r="C16" s="25"/>
      <c r="D16" s="32"/>
      <c r="E16" s="33"/>
      <c r="F16" s="34"/>
      <c r="G16" s="34"/>
      <c r="H16" s="35"/>
      <c r="I16" s="35"/>
      <c r="J16" s="43"/>
      <c r="K16" s="44"/>
      <c r="L16" s="35"/>
      <c r="M16" s="35"/>
    </row>
    <row r="17" spans="1:13" ht="15.75">
      <c r="A17" s="12">
        <v>11</v>
      </c>
      <c r="B17" s="45" t="s">
        <v>37</v>
      </c>
      <c r="C17" s="45" t="s">
        <v>37</v>
      </c>
      <c r="D17" s="46">
        <v>42810</v>
      </c>
      <c r="E17" s="45" t="s">
        <v>16</v>
      </c>
      <c r="F17" s="34"/>
      <c r="G17" s="17">
        <f aca="true" t="shared" si="3" ref="G17:G41">ROUNDUP(DATEDIF(D17,$B$125,"d")/7,0)</f>
        <v>14</v>
      </c>
      <c r="H17" s="18">
        <v>3279170</v>
      </c>
      <c r="I17" s="18">
        <v>3316</v>
      </c>
      <c r="J17" s="18">
        <v>3261960</v>
      </c>
      <c r="K17" s="20">
        <f aca="true" t="shared" si="4" ref="K17:K41">IF(J17&lt;&gt;0,-(J17-H17)/J17,"")</f>
        <v>0.005275969049283253</v>
      </c>
      <c r="L17" s="35">
        <v>527710698</v>
      </c>
      <c r="M17" s="35">
        <v>397650</v>
      </c>
    </row>
    <row r="18" spans="1:13" ht="15.75">
      <c r="A18" s="12">
        <v>12</v>
      </c>
      <c r="B18" s="22" t="s">
        <v>38</v>
      </c>
      <c r="C18" s="22" t="s">
        <v>39</v>
      </c>
      <c r="D18" s="14">
        <v>42887</v>
      </c>
      <c r="E18" s="15" t="s">
        <v>40</v>
      </c>
      <c r="F18" s="16"/>
      <c r="G18" s="17">
        <f t="shared" si="3"/>
        <v>3</v>
      </c>
      <c r="H18" s="18">
        <v>2646950</v>
      </c>
      <c r="I18" s="19">
        <v>1766</v>
      </c>
      <c r="J18" s="18">
        <v>3333115</v>
      </c>
      <c r="K18" s="20">
        <f t="shared" si="4"/>
        <v>-0.20586298402545367</v>
      </c>
      <c r="L18" s="21">
        <v>16127235</v>
      </c>
      <c r="M18" s="21">
        <v>11138</v>
      </c>
    </row>
    <row r="19" spans="1:13" ht="15.75">
      <c r="A19" s="12">
        <v>13</v>
      </c>
      <c r="B19" s="22" t="s">
        <v>41</v>
      </c>
      <c r="C19" s="22" t="s">
        <v>42</v>
      </c>
      <c r="D19" s="14">
        <v>42894</v>
      </c>
      <c r="E19" s="15" t="s">
        <v>22</v>
      </c>
      <c r="F19" s="16">
        <v>41</v>
      </c>
      <c r="G19" s="17">
        <f t="shared" si="3"/>
        <v>2</v>
      </c>
      <c r="H19" s="18">
        <v>2519694</v>
      </c>
      <c r="I19" s="19">
        <v>1992</v>
      </c>
      <c r="J19" s="18">
        <v>3158890</v>
      </c>
      <c r="K19" s="20">
        <f t="shared" si="4"/>
        <v>-0.2023482932295838</v>
      </c>
      <c r="L19" s="21">
        <v>7156294</v>
      </c>
      <c r="M19" s="21">
        <v>5411</v>
      </c>
    </row>
    <row r="20" spans="1:13" ht="15.75">
      <c r="A20" s="12">
        <v>14</v>
      </c>
      <c r="B20" s="22" t="s">
        <v>43</v>
      </c>
      <c r="C20" s="22" t="s">
        <v>44</v>
      </c>
      <c r="D20" s="14">
        <v>42866</v>
      </c>
      <c r="E20" s="15" t="s">
        <v>22</v>
      </c>
      <c r="F20" s="16">
        <v>61</v>
      </c>
      <c r="G20" s="17">
        <f t="shared" si="3"/>
        <v>6</v>
      </c>
      <c r="H20" s="18">
        <v>1509680</v>
      </c>
      <c r="I20" s="19">
        <v>896</v>
      </c>
      <c r="J20" s="18">
        <v>2203390</v>
      </c>
      <c r="K20" s="20">
        <f t="shared" si="4"/>
        <v>-0.31483759116633914</v>
      </c>
      <c r="L20" s="21">
        <v>104719428</v>
      </c>
      <c r="M20" s="21">
        <v>69347</v>
      </c>
    </row>
    <row r="21" spans="1:13" ht="15.75">
      <c r="A21" s="12">
        <v>15</v>
      </c>
      <c r="B21" s="22" t="s">
        <v>45</v>
      </c>
      <c r="C21" s="22" t="s">
        <v>46</v>
      </c>
      <c r="D21" s="14">
        <v>42866</v>
      </c>
      <c r="E21" s="15" t="s">
        <v>47</v>
      </c>
      <c r="F21" s="16">
        <v>28</v>
      </c>
      <c r="G21" s="17">
        <f t="shared" si="3"/>
        <v>6</v>
      </c>
      <c r="H21" s="18">
        <v>948930</v>
      </c>
      <c r="I21" s="19">
        <v>943</v>
      </c>
      <c r="J21" s="18"/>
      <c r="K21" s="20">
        <f t="shared" si="4"/>
        <v>0</v>
      </c>
      <c r="L21" s="21">
        <v>18742740</v>
      </c>
      <c r="M21" s="21">
        <v>15513</v>
      </c>
    </row>
    <row r="22" spans="1:13" ht="15.75">
      <c r="A22" s="12">
        <v>16</v>
      </c>
      <c r="B22" s="22" t="s">
        <v>48</v>
      </c>
      <c r="C22" s="22" t="s">
        <v>49</v>
      </c>
      <c r="D22" s="14">
        <v>42866</v>
      </c>
      <c r="E22" s="15" t="s">
        <v>22</v>
      </c>
      <c r="F22" s="16">
        <v>36</v>
      </c>
      <c r="G22" s="17">
        <f t="shared" si="3"/>
        <v>6</v>
      </c>
      <c r="H22" s="18">
        <v>733170</v>
      </c>
      <c r="I22" s="19">
        <v>471</v>
      </c>
      <c r="J22" s="18">
        <v>1889890</v>
      </c>
      <c r="K22" s="20">
        <f t="shared" si="4"/>
        <v>-0.6120567863738101</v>
      </c>
      <c r="L22" s="21">
        <v>69824345</v>
      </c>
      <c r="M22" s="21">
        <v>50238</v>
      </c>
    </row>
    <row r="23" spans="1:13" ht="15.75">
      <c r="A23" s="12">
        <v>17</v>
      </c>
      <c r="B23" s="47">
        <v>1945</v>
      </c>
      <c r="C23" s="47">
        <v>1945</v>
      </c>
      <c r="D23" s="14">
        <v>42845</v>
      </c>
      <c r="E23" s="15" t="s">
        <v>50</v>
      </c>
      <c r="F23" s="16">
        <v>10</v>
      </c>
      <c r="G23" s="17">
        <f t="shared" si="3"/>
        <v>9</v>
      </c>
      <c r="H23" s="18">
        <v>720810</v>
      </c>
      <c r="I23" s="19">
        <v>897</v>
      </c>
      <c r="J23" s="18"/>
      <c r="K23" s="20">
        <f t="shared" si="4"/>
        <v>0</v>
      </c>
      <c r="L23" s="21">
        <v>32294877</v>
      </c>
      <c r="M23" s="21">
        <v>28001</v>
      </c>
    </row>
    <row r="24" spans="1:13" ht="15.75">
      <c r="A24" s="12">
        <v>18</v>
      </c>
      <c r="B24" s="25" t="s">
        <v>51</v>
      </c>
      <c r="C24" s="25" t="s">
        <v>52</v>
      </c>
      <c r="D24" s="14">
        <v>42796</v>
      </c>
      <c r="E24" s="15" t="s">
        <v>53</v>
      </c>
      <c r="F24" s="16"/>
      <c r="G24" s="17">
        <f t="shared" si="3"/>
        <v>16</v>
      </c>
      <c r="H24" s="18">
        <v>674940</v>
      </c>
      <c r="I24" s="18">
        <v>512</v>
      </c>
      <c r="J24" s="18">
        <v>546490</v>
      </c>
      <c r="K24" s="20">
        <f t="shared" si="4"/>
        <v>0.23504547201229667</v>
      </c>
      <c r="L24" s="18">
        <v>86121320</v>
      </c>
      <c r="M24" s="18">
        <v>68128</v>
      </c>
    </row>
    <row r="25" spans="1:13" ht="15.75">
      <c r="A25" s="12">
        <v>19</v>
      </c>
      <c r="B25" s="45" t="s">
        <v>54</v>
      </c>
      <c r="C25" s="45" t="s">
        <v>55</v>
      </c>
      <c r="D25" s="46">
        <v>42820</v>
      </c>
      <c r="E25" s="45" t="s">
        <v>16</v>
      </c>
      <c r="F25" s="34"/>
      <c r="G25" s="17">
        <f t="shared" si="3"/>
        <v>13</v>
      </c>
      <c r="H25" s="18">
        <v>591875</v>
      </c>
      <c r="I25" s="48">
        <v>605</v>
      </c>
      <c r="J25" s="18">
        <v>680215</v>
      </c>
      <c r="K25" s="20">
        <f t="shared" si="4"/>
        <v>-0.12987070264548708</v>
      </c>
      <c r="L25" s="35">
        <v>407846064</v>
      </c>
      <c r="M25" s="35">
        <v>288587</v>
      </c>
    </row>
    <row r="26" spans="1:13" ht="15.75">
      <c r="A26" s="12">
        <v>20</v>
      </c>
      <c r="B26" s="25" t="s">
        <v>56</v>
      </c>
      <c r="C26" s="25" t="s">
        <v>57</v>
      </c>
      <c r="D26" s="14">
        <v>42824</v>
      </c>
      <c r="E26" s="15" t="s">
        <v>22</v>
      </c>
      <c r="F26" s="16">
        <v>67</v>
      </c>
      <c r="G26" s="17">
        <f t="shared" si="3"/>
        <v>12</v>
      </c>
      <c r="H26" s="18">
        <v>580020</v>
      </c>
      <c r="I26" s="19">
        <v>684</v>
      </c>
      <c r="J26" s="18">
        <v>849165</v>
      </c>
      <c r="K26" s="20">
        <f t="shared" si="4"/>
        <v>-0.3169525357262723</v>
      </c>
      <c r="L26" s="21">
        <v>138795286</v>
      </c>
      <c r="M26" s="21">
        <v>108384</v>
      </c>
    </row>
    <row r="27" spans="1:13" ht="15.75">
      <c r="A27" s="12">
        <v>21</v>
      </c>
      <c r="B27" s="22" t="s">
        <v>58</v>
      </c>
      <c r="C27" s="22" t="s">
        <v>59</v>
      </c>
      <c r="D27" s="14">
        <v>42887</v>
      </c>
      <c r="E27" s="15" t="s">
        <v>60</v>
      </c>
      <c r="F27" s="16">
        <v>7</v>
      </c>
      <c r="G27" s="17">
        <f t="shared" si="3"/>
        <v>3</v>
      </c>
      <c r="H27" s="18">
        <v>472410</v>
      </c>
      <c r="I27" s="19">
        <v>367</v>
      </c>
      <c r="J27" s="18">
        <v>245205</v>
      </c>
      <c r="K27" s="20">
        <f t="shared" si="4"/>
        <v>0.9265920352358231</v>
      </c>
      <c r="L27" s="18">
        <v>2566630</v>
      </c>
      <c r="M27" s="18">
        <v>2242</v>
      </c>
    </row>
    <row r="28" spans="1:13" ht="15.75">
      <c r="A28" s="12">
        <v>22</v>
      </c>
      <c r="B28" s="22" t="s">
        <v>61</v>
      </c>
      <c r="C28" s="22" t="s">
        <v>62</v>
      </c>
      <c r="D28" s="14">
        <v>42859</v>
      </c>
      <c r="E28" s="15" t="s">
        <v>28</v>
      </c>
      <c r="F28" s="16">
        <v>2</v>
      </c>
      <c r="G28" s="17">
        <f t="shared" si="3"/>
        <v>7</v>
      </c>
      <c r="H28" s="18">
        <v>379770</v>
      </c>
      <c r="I28" s="19">
        <v>240</v>
      </c>
      <c r="J28" s="18">
        <v>1189978</v>
      </c>
      <c r="K28" s="20">
        <f t="shared" si="4"/>
        <v>-0.6808596461447186</v>
      </c>
      <c r="L28" s="18">
        <v>56730316</v>
      </c>
      <c r="M28" s="18">
        <v>39938</v>
      </c>
    </row>
    <row r="29" spans="1:13" ht="15.75">
      <c r="A29" s="12">
        <v>23</v>
      </c>
      <c r="B29" s="22" t="s">
        <v>63</v>
      </c>
      <c r="C29" s="22" t="s">
        <v>64</v>
      </c>
      <c r="D29" s="14">
        <v>42894</v>
      </c>
      <c r="E29" s="15" t="s">
        <v>53</v>
      </c>
      <c r="F29" s="16">
        <v>1</v>
      </c>
      <c r="G29" s="17">
        <f t="shared" si="3"/>
        <v>2</v>
      </c>
      <c r="H29" s="18">
        <v>342140</v>
      </c>
      <c r="I29" s="19">
        <v>246</v>
      </c>
      <c r="J29" s="18">
        <v>466290</v>
      </c>
      <c r="K29" s="20">
        <f t="shared" si="4"/>
        <v>-0.2662506165690879</v>
      </c>
      <c r="L29" s="21">
        <v>937570</v>
      </c>
      <c r="M29" s="21">
        <v>689</v>
      </c>
    </row>
    <row r="30" spans="1:13" ht="15.75">
      <c r="A30" s="12">
        <v>24</v>
      </c>
      <c r="B30" s="22" t="s">
        <v>65</v>
      </c>
      <c r="C30" s="22" t="s">
        <v>66</v>
      </c>
      <c r="D30" s="14">
        <v>42838</v>
      </c>
      <c r="E30" s="15" t="s">
        <v>19</v>
      </c>
      <c r="F30" s="16">
        <v>59</v>
      </c>
      <c r="G30" s="17">
        <f t="shared" si="3"/>
        <v>10</v>
      </c>
      <c r="H30" s="18">
        <v>259550</v>
      </c>
      <c r="I30" s="19">
        <v>163</v>
      </c>
      <c r="J30" s="18">
        <v>595220</v>
      </c>
      <c r="K30" s="20">
        <f t="shared" si="4"/>
        <v>-0.5639427438594133</v>
      </c>
      <c r="L30" s="18">
        <v>488403177</v>
      </c>
      <c r="M30" s="18">
        <v>341716</v>
      </c>
    </row>
    <row r="31" spans="1:13" ht="15.75">
      <c r="A31" s="12">
        <v>25</v>
      </c>
      <c r="B31" s="22" t="s">
        <v>67</v>
      </c>
      <c r="C31" s="22" t="s">
        <v>68</v>
      </c>
      <c r="D31" s="14">
        <v>42866</v>
      </c>
      <c r="E31" s="15" t="s">
        <v>28</v>
      </c>
      <c r="F31" s="16">
        <v>3</v>
      </c>
      <c r="G31" s="17">
        <f t="shared" si="3"/>
        <v>6</v>
      </c>
      <c r="H31" s="18">
        <v>234040</v>
      </c>
      <c r="I31" s="19">
        <v>306</v>
      </c>
      <c r="J31" s="18">
        <v>537885</v>
      </c>
      <c r="K31" s="20">
        <f t="shared" si="4"/>
        <v>-0.5648884055141898</v>
      </c>
      <c r="L31" s="18">
        <v>12188719</v>
      </c>
      <c r="M31" s="18">
        <v>10966</v>
      </c>
    </row>
    <row r="32" spans="1:13" ht="15.75">
      <c r="A32" s="12">
        <v>26</v>
      </c>
      <c r="B32" s="22" t="s">
        <v>69</v>
      </c>
      <c r="C32" s="22" t="s">
        <v>70</v>
      </c>
      <c r="D32" s="14">
        <v>42852</v>
      </c>
      <c r="E32" s="15" t="s">
        <v>28</v>
      </c>
      <c r="F32" s="16">
        <v>1</v>
      </c>
      <c r="G32" s="17">
        <f t="shared" si="3"/>
        <v>8</v>
      </c>
      <c r="H32" s="18">
        <v>171080</v>
      </c>
      <c r="I32" s="19">
        <v>101</v>
      </c>
      <c r="J32" s="18">
        <v>320815</v>
      </c>
      <c r="K32" s="20">
        <f t="shared" si="4"/>
        <v>-0.46673316397300624</v>
      </c>
      <c r="L32" s="18">
        <v>56532964</v>
      </c>
      <c r="M32" s="18">
        <v>38635</v>
      </c>
    </row>
    <row r="33" spans="1:13" ht="15.75">
      <c r="A33" s="12">
        <v>27</v>
      </c>
      <c r="B33" s="22" t="s">
        <v>71</v>
      </c>
      <c r="C33" s="22" t="s">
        <v>72</v>
      </c>
      <c r="D33" s="14">
        <v>42880</v>
      </c>
      <c r="E33" s="15" t="s">
        <v>60</v>
      </c>
      <c r="F33" s="16">
        <v>6</v>
      </c>
      <c r="G33" s="17">
        <f t="shared" si="3"/>
        <v>4</v>
      </c>
      <c r="H33" s="18">
        <v>147455</v>
      </c>
      <c r="I33" s="19">
        <v>99</v>
      </c>
      <c r="J33" s="18">
        <v>243260</v>
      </c>
      <c r="K33" s="20">
        <f t="shared" si="4"/>
        <v>-0.3938378689468059</v>
      </c>
      <c r="L33" s="21">
        <v>3286970</v>
      </c>
      <c r="M33" s="21">
        <v>2614</v>
      </c>
    </row>
    <row r="34" spans="1:13" ht="15.75">
      <c r="A34" s="12">
        <v>28</v>
      </c>
      <c r="B34" s="25" t="s">
        <v>73</v>
      </c>
      <c r="C34" s="25" t="s">
        <v>74</v>
      </c>
      <c r="D34" s="14">
        <v>42831</v>
      </c>
      <c r="E34" s="15" t="s">
        <v>60</v>
      </c>
      <c r="F34" s="16">
        <v>17</v>
      </c>
      <c r="G34" s="17">
        <f t="shared" si="3"/>
        <v>11</v>
      </c>
      <c r="H34" s="18">
        <v>81150</v>
      </c>
      <c r="I34" s="19">
        <v>75</v>
      </c>
      <c r="J34" s="18">
        <v>84940</v>
      </c>
      <c r="K34" s="20">
        <f t="shared" si="4"/>
        <v>-0.044619731575229575</v>
      </c>
      <c r="L34" s="21">
        <v>6023147</v>
      </c>
      <c r="M34" s="21">
        <v>5318</v>
      </c>
    </row>
    <row r="35" spans="1:13" ht="15.75">
      <c r="A35" s="12">
        <v>29</v>
      </c>
      <c r="B35" s="22" t="s">
        <v>75</v>
      </c>
      <c r="C35" s="22" t="s">
        <v>76</v>
      </c>
      <c r="D35" s="14">
        <v>42852</v>
      </c>
      <c r="E35" s="15" t="s">
        <v>60</v>
      </c>
      <c r="F35" s="16"/>
      <c r="G35" s="17">
        <f t="shared" si="3"/>
        <v>8</v>
      </c>
      <c r="H35" s="18">
        <v>45150</v>
      </c>
      <c r="I35" s="19">
        <v>40</v>
      </c>
      <c r="J35" s="18">
        <v>47610</v>
      </c>
      <c r="K35" s="20">
        <f t="shared" si="4"/>
        <v>-0.0516698172652804</v>
      </c>
      <c r="L35" s="18">
        <v>2462388</v>
      </c>
      <c r="M35" s="18">
        <v>2387</v>
      </c>
    </row>
    <row r="36" spans="1:13" ht="15.75">
      <c r="A36" s="12">
        <v>30</v>
      </c>
      <c r="B36" s="45" t="s">
        <v>77</v>
      </c>
      <c r="C36" s="45" t="s">
        <v>78</v>
      </c>
      <c r="D36" s="46">
        <v>42820</v>
      </c>
      <c r="E36" s="45" t="s">
        <v>53</v>
      </c>
      <c r="F36" s="34"/>
      <c r="G36" s="17">
        <f t="shared" si="3"/>
        <v>13</v>
      </c>
      <c r="H36" s="18">
        <v>17450</v>
      </c>
      <c r="I36" s="48">
        <v>14</v>
      </c>
      <c r="J36" s="18">
        <v>20450</v>
      </c>
      <c r="K36" s="20">
        <f t="shared" si="4"/>
        <v>-0.1466992665036675</v>
      </c>
      <c r="L36" s="35">
        <v>4036828</v>
      </c>
      <c r="M36" s="35">
        <v>4026</v>
      </c>
    </row>
    <row r="37" spans="1:13" ht="15.75">
      <c r="A37" s="12">
        <v>31</v>
      </c>
      <c r="B37" s="25" t="s">
        <v>79</v>
      </c>
      <c r="C37" s="25" t="s">
        <v>80</v>
      </c>
      <c r="D37" s="14">
        <v>42733</v>
      </c>
      <c r="E37" s="49" t="s">
        <v>60</v>
      </c>
      <c r="F37" s="34">
        <v>49</v>
      </c>
      <c r="G37" s="17">
        <f t="shared" si="3"/>
        <v>25</v>
      </c>
      <c r="H37" s="18">
        <v>10200</v>
      </c>
      <c r="I37" s="48">
        <v>17</v>
      </c>
      <c r="J37" s="18"/>
      <c r="K37" s="20">
        <f t="shared" si="4"/>
        <v>0</v>
      </c>
      <c r="L37" s="35">
        <v>101009497</v>
      </c>
      <c r="M37" s="35">
        <v>73691</v>
      </c>
    </row>
    <row r="38" spans="1:13" ht="15.75">
      <c r="A38" s="12">
        <v>32</v>
      </c>
      <c r="B38" s="22" t="s">
        <v>81</v>
      </c>
      <c r="C38" s="22" t="s">
        <v>82</v>
      </c>
      <c r="D38" s="14">
        <v>42866</v>
      </c>
      <c r="E38" s="15" t="s">
        <v>53</v>
      </c>
      <c r="F38" s="16"/>
      <c r="G38" s="17">
        <f t="shared" si="3"/>
        <v>6</v>
      </c>
      <c r="H38" s="18">
        <v>5640</v>
      </c>
      <c r="I38" s="19">
        <v>6</v>
      </c>
      <c r="J38" s="18">
        <v>17600</v>
      </c>
      <c r="K38" s="20">
        <f t="shared" si="4"/>
        <v>-0.6795454545454546</v>
      </c>
      <c r="L38" s="21">
        <v>762968</v>
      </c>
      <c r="M38" s="21">
        <v>781</v>
      </c>
    </row>
    <row r="39" spans="1:13" ht="15.75">
      <c r="A39" s="12">
        <v>33</v>
      </c>
      <c r="B39" s="25" t="s">
        <v>83</v>
      </c>
      <c r="C39" s="25" t="s">
        <v>83</v>
      </c>
      <c r="D39" s="14">
        <v>42831</v>
      </c>
      <c r="E39" s="15" t="s">
        <v>22</v>
      </c>
      <c r="F39" s="16">
        <v>41</v>
      </c>
      <c r="G39" s="17">
        <f t="shared" si="3"/>
        <v>11</v>
      </c>
      <c r="H39" s="18">
        <v>0</v>
      </c>
      <c r="I39" s="19">
        <v>0</v>
      </c>
      <c r="J39" s="18">
        <v>206580</v>
      </c>
      <c r="K39" s="20">
        <f t="shared" si="4"/>
        <v>-1</v>
      </c>
      <c r="L39" s="21"/>
      <c r="M39" s="21"/>
    </row>
    <row r="40" spans="1:13" ht="15.75">
      <c r="A40" s="12">
        <v>34</v>
      </c>
      <c r="B40" s="22" t="s">
        <v>84</v>
      </c>
      <c r="C40" s="22" t="s">
        <v>85</v>
      </c>
      <c r="D40" s="14">
        <v>42838</v>
      </c>
      <c r="E40" s="15" t="s">
        <v>60</v>
      </c>
      <c r="F40" s="16">
        <v>34</v>
      </c>
      <c r="G40" s="17">
        <f t="shared" si="3"/>
        <v>10</v>
      </c>
      <c r="H40" s="18"/>
      <c r="I40" s="19"/>
      <c r="J40" s="18">
        <v>8880</v>
      </c>
      <c r="K40" s="20">
        <f t="shared" si="4"/>
        <v>-1</v>
      </c>
      <c r="L40" s="21"/>
      <c r="M40" s="21"/>
    </row>
    <row r="41" spans="1:13" ht="15.75">
      <c r="A41" s="12">
        <v>35</v>
      </c>
      <c r="B41" s="22" t="s">
        <v>86</v>
      </c>
      <c r="C41" s="22" t="s">
        <v>87</v>
      </c>
      <c r="D41" s="14">
        <v>42894</v>
      </c>
      <c r="E41" s="15" t="s">
        <v>88</v>
      </c>
      <c r="F41" s="16">
        <v>22</v>
      </c>
      <c r="G41" s="17">
        <f t="shared" si="3"/>
        <v>2</v>
      </c>
      <c r="H41" s="18"/>
      <c r="I41" s="19"/>
      <c r="J41" s="18">
        <v>4375001</v>
      </c>
      <c r="K41" s="20">
        <f t="shared" si="4"/>
        <v>-1</v>
      </c>
      <c r="L41" s="18"/>
      <c r="M41" s="19"/>
    </row>
    <row r="42" spans="1:13" ht="15.75">
      <c r="A42" s="12"/>
      <c r="B42" s="22"/>
      <c r="C42" s="22"/>
      <c r="D42" s="14"/>
      <c r="E42" s="15"/>
      <c r="F42" s="16"/>
      <c r="G42" s="17"/>
      <c r="H42" s="18"/>
      <c r="I42" s="19"/>
      <c r="J42" s="18"/>
      <c r="K42" s="20"/>
      <c r="L42" s="21"/>
      <c r="M42" s="21"/>
    </row>
    <row r="43" spans="1:13" ht="15.75">
      <c r="A43" s="12"/>
      <c r="B43" s="22"/>
      <c r="C43" s="22"/>
      <c r="D43" s="14"/>
      <c r="E43" s="15"/>
      <c r="F43" s="16"/>
      <c r="G43" s="17"/>
      <c r="H43" s="18"/>
      <c r="I43" s="19"/>
      <c r="J43" s="18"/>
      <c r="K43" s="20"/>
      <c r="L43" s="21"/>
      <c r="M43" s="21"/>
    </row>
    <row r="44" spans="1:13" ht="15.75" hidden="1">
      <c r="A44" s="12"/>
      <c r="B44" s="13"/>
      <c r="C44" s="13"/>
      <c r="D44" s="14"/>
      <c r="E44" s="15"/>
      <c r="F44" s="16"/>
      <c r="G44" s="17"/>
      <c r="H44" s="18"/>
      <c r="I44" s="19"/>
      <c r="J44" s="18"/>
      <c r="K44" s="20"/>
      <c r="L44" s="21"/>
      <c r="M44" s="21"/>
    </row>
    <row r="45" spans="1:13" ht="15.75" hidden="1">
      <c r="A45" s="12"/>
      <c r="B45" s="13"/>
      <c r="C45" s="13"/>
      <c r="D45" s="14"/>
      <c r="E45" s="15"/>
      <c r="F45" s="16"/>
      <c r="G45" s="17"/>
      <c r="H45" s="18"/>
      <c r="I45" s="19"/>
      <c r="J45" s="18"/>
      <c r="K45" s="20"/>
      <c r="L45" s="18"/>
      <c r="M45" s="19"/>
    </row>
    <row r="46" spans="1:13" ht="15.75" hidden="1">
      <c r="A46" s="12"/>
      <c r="B46" s="22" t="s">
        <v>89</v>
      </c>
      <c r="C46" s="22" t="s">
        <v>89</v>
      </c>
      <c r="D46" s="14">
        <v>42845</v>
      </c>
      <c r="E46" s="15" t="s">
        <v>28</v>
      </c>
      <c r="F46" s="16">
        <v>1</v>
      </c>
      <c r="G46" s="17">
        <f aca="true" t="shared" si="5" ref="G46:G69">ROUNDUP(DATEDIF(D46,$B$125,"d")/7,0)</f>
        <v>9</v>
      </c>
      <c r="H46" s="18"/>
      <c r="I46" s="19"/>
      <c r="J46" s="18"/>
      <c r="K46" s="20">
        <f aca="true" t="shared" si="6" ref="K46:K65">IF(J46&lt;&gt;0,-(J46-H46)/J46,"")</f>
        <v>0</v>
      </c>
      <c r="L46" s="18"/>
      <c r="M46" s="18"/>
    </row>
    <row r="47" spans="1:13" ht="15.75" hidden="1">
      <c r="A47" s="12"/>
      <c r="B47" s="22" t="s">
        <v>90</v>
      </c>
      <c r="C47" s="22" t="s">
        <v>91</v>
      </c>
      <c r="D47" s="14">
        <v>42845</v>
      </c>
      <c r="E47" s="15" t="s">
        <v>19</v>
      </c>
      <c r="F47" s="16">
        <v>31</v>
      </c>
      <c r="G47" s="17">
        <f t="shared" si="5"/>
        <v>9</v>
      </c>
      <c r="H47" s="18"/>
      <c r="I47" s="19"/>
      <c r="J47" s="18"/>
      <c r="K47" s="20">
        <f t="shared" si="6"/>
        <v>0</v>
      </c>
      <c r="L47" s="18"/>
      <c r="M47" s="18"/>
    </row>
    <row r="48" spans="1:13" ht="15.75" hidden="1">
      <c r="A48" s="12"/>
      <c r="B48" s="25" t="s">
        <v>92</v>
      </c>
      <c r="C48" s="25" t="s">
        <v>93</v>
      </c>
      <c r="D48" s="14">
        <v>42754</v>
      </c>
      <c r="E48" s="15" t="s">
        <v>16</v>
      </c>
      <c r="F48" s="16"/>
      <c r="G48" s="17">
        <f t="shared" si="5"/>
        <v>22</v>
      </c>
      <c r="H48" s="35"/>
      <c r="I48" s="19"/>
      <c r="J48" s="35"/>
      <c r="K48" s="20">
        <f t="shared" si="6"/>
        <v>0</v>
      </c>
      <c r="L48" s="21"/>
      <c r="M48" s="21"/>
    </row>
    <row r="49" spans="1:13" ht="15.75" hidden="1">
      <c r="A49" s="12"/>
      <c r="B49" s="45" t="s">
        <v>94</v>
      </c>
      <c r="C49" s="45" t="s">
        <v>94</v>
      </c>
      <c r="D49" s="14">
        <v>42775</v>
      </c>
      <c r="E49" s="45" t="s">
        <v>53</v>
      </c>
      <c r="F49" s="34"/>
      <c r="G49" s="17">
        <f t="shared" si="5"/>
        <v>19</v>
      </c>
      <c r="H49" s="18"/>
      <c r="I49" s="48"/>
      <c r="J49" s="18"/>
      <c r="K49" s="20">
        <f t="shared" si="6"/>
        <v>0</v>
      </c>
      <c r="L49" s="35"/>
      <c r="M49" s="35"/>
    </row>
    <row r="50" spans="1:13" ht="15.75" hidden="1">
      <c r="A50" s="12"/>
      <c r="B50" s="25" t="s">
        <v>95</v>
      </c>
      <c r="C50" s="25" t="s">
        <v>96</v>
      </c>
      <c r="D50" s="14">
        <v>42831</v>
      </c>
      <c r="E50" s="15" t="s">
        <v>22</v>
      </c>
      <c r="F50" s="16">
        <v>37</v>
      </c>
      <c r="G50" s="17">
        <f t="shared" si="5"/>
        <v>11</v>
      </c>
      <c r="H50" s="18"/>
      <c r="I50" s="19"/>
      <c r="J50" s="18"/>
      <c r="K50" s="20">
        <f t="shared" si="6"/>
        <v>0</v>
      </c>
      <c r="L50" s="21"/>
      <c r="M50" s="21"/>
    </row>
    <row r="51" spans="1:13" ht="15.75" hidden="1">
      <c r="A51" s="12"/>
      <c r="B51" s="22" t="s">
        <v>97</v>
      </c>
      <c r="C51" s="22" t="s">
        <v>98</v>
      </c>
      <c r="D51" s="14">
        <v>42852</v>
      </c>
      <c r="E51" s="15" t="s">
        <v>47</v>
      </c>
      <c r="F51" s="16">
        <v>35</v>
      </c>
      <c r="G51" s="17">
        <f t="shared" si="5"/>
        <v>8</v>
      </c>
      <c r="H51" s="18"/>
      <c r="I51" s="19"/>
      <c r="J51" s="18"/>
      <c r="K51" s="20">
        <f t="shared" si="6"/>
        <v>0</v>
      </c>
      <c r="L51" s="18"/>
      <c r="M51" s="18"/>
    </row>
    <row r="52" spans="1:13" ht="15.75" hidden="1">
      <c r="A52" s="12"/>
      <c r="B52" s="22" t="s">
        <v>99</v>
      </c>
      <c r="C52" s="22" t="s">
        <v>99</v>
      </c>
      <c r="D52" s="14">
        <v>42852</v>
      </c>
      <c r="E52" s="15" t="s">
        <v>16</v>
      </c>
      <c r="F52" s="16"/>
      <c r="G52" s="17">
        <f t="shared" si="5"/>
        <v>8</v>
      </c>
      <c r="H52" s="18"/>
      <c r="I52" s="19"/>
      <c r="J52" s="18"/>
      <c r="K52" s="20">
        <f t="shared" si="6"/>
        <v>0</v>
      </c>
      <c r="L52" s="21"/>
      <c r="M52" s="21"/>
    </row>
    <row r="53" spans="1:13" ht="15.75" hidden="1">
      <c r="A53" s="12"/>
      <c r="B53" s="31" t="s">
        <v>100</v>
      </c>
      <c r="C53" s="25" t="s">
        <v>101</v>
      </c>
      <c r="D53" s="14">
        <v>42684</v>
      </c>
      <c r="E53" s="15" t="s">
        <v>28</v>
      </c>
      <c r="F53" s="16">
        <v>1</v>
      </c>
      <c r="G53" s="17">
        <f t="shared" si="5"/>
        <v>32</v>
      </c>
      <c r="H53" s="18"/>
      <c r="I53" s="19"/>
      <c r="J53" s="18"/>
      <c r="K53" s="20">
        <f t="shared" si="6"/>
        <v>0</v>
      </c>
      <c r="L53" s="21"/>
      <c r="M53" s="21"/>
    </row>
    <row r="54" spans="1:13" ht="15.75" hidden="1">
      <c r="A54" s="12"/>
      <c r="B54" s="22" t="s">
        <v>102</v>
      </c>
      <c r="C54" s="22" t="s">
        <v>102</v>
      </c>
      <c r="D54" s="14">
        <v>42859</v>
      </c>
      <c r="E54" s="15" t="s">
        <v>88</v>
      </c>
      <c r="F54" s="16">
        <v>15</v>
      </c>
      <c r="G54" s="17">
        <f t="shared" si="5"/>
        <v>7</v>
      </c>
      <c r="H54" s="18"/>
      <c r="I54" s="19"/>
      <c r="J54" s="18"/>
      <c r="K54" s="20">
        <f t="shared" si="6"/>
        <v>0</v>
      </c>
      <c r="L54" s="21"/>
      <c r="M54" s="21"/>
    </row>
    <row r="55" spans="1:13" ht="15.75" hidden="1">
      <c r="A55" s="12"/>
      <c r="B55" s="25" t="s">
        <v>103</v>
      </c>
      <c r="C55" s="25" t="s">
        <v>104</v>
      </c>
      <c r="D55" s="14">
        <v>42824</v>
      </c>
      <c r="E55" s="15" t="s">
        <v>19</v>
      </c>
      <c r="F55" s="16"/>
      <c r="G55" s="17">
        <f t="shared" si="5"/>
        <v>12</v>
      </c>
      <c r="H55" s="18"/>
      <c r="I55" s="19"/>
      <c r="J55" s="18"/>
      <c r="K55" s="20">
        <f t="shared" si="6"/>
        <v>0</v>
      </c>
      <c r="L55" s="21"/>
      <c r="M55" s="21"/>
    </row>
    <row r="56" spans="1:13" ht="15.75" hidden="1">
      <c r="A56" s="12"/>
      <c r="B56" s="22" t="s">
        <v>105</v>
      </c>
      <c r="C56" s="22" t="s">
        <v>106</v>
      </c>
      <c r="D56" s="14">
        <v>42838</v>
      </c>
      <c r="E56" s="15" t="s">
        <v>53</v>
      </c>
      <c r="F56" s="16"/>
      <c r="G56" s="17">
        <f t="shared" si="5"/>
        <v>10</v>
      </c>
      <c r="H56" s="18"/>
      <c r="I56" s="19"/>
      <c r="J56" s="18"/>
      <c r="K56" s="20">
        <f t="shared" si="6"/>
        <v>0</v>
      </c>
      <c r="L56" s="21"/>
      <c r="M56" s="21"/>
    </row>
    <row r="57" spans="1:13" ht="15.75" hidden="1">
      <c r="A57" s="12"/>
      <c r="B57" s="25" t="s">
        <v>107</v>
      </c>
      <c r="C57" s="25" t="s">
        <v>108</v>
      </c>
      <c r="D57" s="14">
        <v>42824</v>
      </c>
      <c r="E57" s="15" t="s">
        <v>19</v>
      </c>
      <c r="F57" s="50">
        <v>30</v>
      </c>
      <c r="G57" s="17">
        <f t="shared" si="5"/>
        <v>12</v>
      </c>
      <c r="H57" s="18"/>
      <c r="I57" s="19"/>
      <c r="J57" s="18"/>
      <c r="K57" s="20">
        <f t="shared" si="6"/>
        <v>0</v>
      </c>
      <c r="L57" s="21"/>
      <c r="M57" s="21"/>
    </row>
    <row r="58" spans="1:13" ht="15.75" hidden="1">
      <c r="A58" s="12"/>
      <c r="B58" s="45" t="s">
        <v>109</v>
      </c>
      <c r="C58" s="45" t="s">
        <v>109</v>
      </c>
      <c r="D58" s="46">
        <v>42761</v>
      </c>
      <c r="E58" s="45" t="s">
        <v>53</v>
      </c>
      <c r="F58" s="34"/>
      <c r="G58" s="17">
        <f t="shared" si="5"/>
        <v>21</v>
      </c>
      <c r="H58" s="18"/>
      <c r="I58" s="48"/>
      <c r="J58" s="18"/>
      <c r="K58" s="20">
        <f t="shared" si="6"/>
        <v>0</v>
      </c>
      <c r="L58" s="35"/>
      <c r="M58" s="35"/>
    </row>
    <row r="59" spans="1:13" ht="15.75" hidden="1">
      <c r="A59" s="12"/>
      <c r="B59" s="22" t="s">
        <v>110</v>
      </c>
      <c r="C59" s="22" t="s">
        <v>111</v>
      </c>
      <c r="D59" s="14">
        <v>42845</v>
      </c>
      <c r="E59" s="15" t="s">
        <v>22</v>
      </c>
      <c r="F59" s="16">
        <v>34</v>
      </c>
      <c r="G59" s="17">
        <f t="shared" si="5"/>
        <v>9</v>
      </c>
      <c r="H59" s="18"/>
      <c r="I59" s="19"/>
      <c r="J59" s="18"/>
      <c r="K59" s="20">
        <f t="shared" si="6"/>
        <v>0</v>
      </c>
      <c r="L59" s="21"/>
      <c r="M59" s="21"/>
    </row>
    <row r="60" spans="1:13" ht="15.75" hidden="1">
      <c r="A60" s="12"/>
      <c r="B60" s="31" t="s">
        <v>112</v>
      </c>
      <c r="C60" s="25" t="s">
        <v>113</v>
      </c>
      <c r="D60" s="14">
        <v>42642</v>
      </c>
      <c r="E60" s="15" t="s">
        <v>28</v>
      </c>
      <c r="F60" s="34">
        <v>1</v>
      </c>
      <c r="G60" s="17">
        <f t="shared" si="5"/>
        <v>38</v>
      </c>
      <c r="H60" s="21"/>
      <c r="I60" s="21"/>
      <c r="J60" s="21"/>
      <c r="K60" s="20">
        <f t="shared" si="6"/>
        <v>0</v>
      </c>
      <c r="L60" s="18"/>
      <c r="M60" s="18"/>
    </row>
    <row r="61" spans="1:13" ht="15.75" hidden="1">
      <c r="A61" s="12"/>
      <c r="B61" s="45" t="s">
        <v>114</v>
      </c>
      <c r="C61" s="45" t="s">
        <v>115</v>
      </c>
      <c r="D61" s="46">
        <v>42820</v>
      </c>
      <c r="E61" s="45" t="s">
        <v>22</v>
      </c>
      <c r="F61" s="34">
        <v>53</v>
      </c>
      <c r="G61" s="17">
        <f t="shared" si="5"/>
        <v>13</v>
      </c>
      <c r="H61" s="18"/>
      <c r="I61" s="48"/>
      <c r="J61" s="18"/>
      <c r="K61" s="20">
        <f t="shared" si="6"/>
        <v>0</v>
      </c>
      <c r="L61" s="35"/>
      <c r="M61" s="35"/>
    </row>
    <row r="62" spans="1:13" ht="15.75" hidden="1">
      <c r="A62" s="12"/>
      <c r="B62" s="22" t="s">
        <v>116</v>
      </c>
      <c r="C62" s="22" t="s">
        <v>117</v>
      </c>
      <c r="D62" s="14">
        <v>42803</v>
      </c>
      <c r="E62" s="15" t="s">
        <v>28</v>
      </c>
      <c r="F62" s="16">
        <v>3</v>
      </c>
      <c r="G62" s="17">
        <f t="shared" si="5"/>
        <v>15</v>
      </c>
      <c r="H62" s="18"/>
      <c r="I62" s="18"/>
      <c r="J62" s="18"/>
      <c r="K62" s="20">
        <f t="shared" si="6"/>
        <v>0</v>
      </c>
      <c r="L62" s="21"/>
      <c r="M62" s="21"/>
    </row>
    <row r="63" spans="1:13" ht="15.75" hidden="1">
      <c r="A63" s="12"/>
      <c r="B63" s="33" t="s">
        <v>118</v>
      </c>
      <c r="C63" s="33" t="s">
        <v>119</v>
      </c>
      <c r="D63" s="14">
        <v>42719</v>
      </c>
      <c r="E63" s="33" t="s">
        <v>16</v>
      </c>
      <c r="F63" s="34"/>
      <c r="G63" s="17">
        <f t="shared" si="5"/>
        <v>27</v>
      </c>
      <c r="H63" s="18"/>
      <c r="I63" s="18"/>
      <c r="J63" s="18"/>
      <c r="K63" s="20">
        <f t="shared" si="6"/>
        <v>0</v>
      </c>
      <c r="L63" s="18"/>
      <c r="M63" s="18"/>
    </row>
    <row r="64" spans="1:13" ht="15.75" hidden="1">
      <c r="A64" s="12"/>
      <c r="B64" s="25" t="s">
        <v>120</v>
      </c>
      <c r="C64" s="25" t="s">
        <v>121</v>
      </c>
      <c r="D64" s="14">
        <v>42747</v>
      </c>
      <c r="E64" s="15" t="s">
        <v>28</v>
      </c>
      <c r="F64" s="16">
        <v>1</v>
      </c>
      <c r="G64" s="17">
        <f t="shared" si="5"/>
        <v>23</v>
      </c>
      <c r="H64" s="35"/>
      <c r="I64" s="19"/>
      <c r="J64" s="35"/>
      <c r="K64" s="20">
        <f t="shared" si="6"/>
        <v>0</v>
      </c>
      <c r="L64" s="21"/>
      <c r="M64" s="21"/>
    </row>
    <row r="65" spans="1:13" ht="15.75" hidden="1">
      <c r="A65" s="12"/>
      <c r="B65" s="22" t="s">
        <v>122</v>
      </c>
      <c r="C65" s="22" t="s">
        <v>122</v>
      </c>
      <c r="D65" s="14">
        <v>42852</v>
      </c>
      <c r="E65" s="15" t="s">
        <v>40</v>
      </c>
      <c r="F65" s="16"/>
      <c r="G65" s="17">
        <f t="shared" si="5"/>
        <v>8</v>
      </c>
      <c r="H65" s="18"/>
      <c r="I65" s="19"/>
      <c r="J65" s="18"/>
      <c r="K65" s="20">
        <f t="shared" si="6"/>
        <v>0</v>
      </c>
      <c r="L65" s="21"/>
      <c r="M65" s="21"/>
    </row>
    <row r="66" spans="1:13" ht="15.75" hidden="1">
      <c r="A66" s="12"/>
      <c r="B66" s="22" t="s">
        <v>123</v>
      </c>
      <c r="C66" s="22" t="s">
        <v>124</v>
      </c>
      <c r="D66" s="14">
        <v>42852</v>
      </c>
      <c r="E66" s="15" t="s">
        <v>40</v>
      </c>
      <c r="F66" s="16"/>
      <c r="G66" s="17">
        <f t="shared" si="5"/>
        <v>8</v>
      </c>
      <c r="H66" s="18"/>
      <c r="I66" s="19"/>
      <c r="J66" s="18"/>
      <c r="K66" s="20"/>
      <c r="L66" s="21"/>
      <c r="M66" s="21"/>
    </row>
    <row r="67" spans="1:13" ht="15.75" hidden="1">
      <c r="A67" s="12"/>
      <c r="B67" s="25" t="s">
        <v>125</v>
      </c>
      <c r="C67" s="25" t="s">
        <v>126</v>
      </c>
      <c r="D67" s="14">
        <v>42796</v>
      </c>
      <c r="E67" s="15" t="s">
        <v>22</v>
      </c>
      <c r="F67" s="16">
        <v>51</v>
      </c>
      <c r="G67" s="17">
        <f t="shared" si="5"/>
        <v>16</v>
      </c>
      <c r="H67" s="18"/>
      <c r="I67" s="18"/>
      <c r="J67" s="18"/>
      <c r="K67" s="20">
        <f aca="true" t="shared" si="7" ref="K67:K69">IF(J67&lt;&gt;0,-(J67-H67)/J67,"")</f>
        <v>0</v>
      </c>
      <c r="L67" s="35"/>
      <c r="M67" s="35"/>
    </row>
    <row r="68" spans="1:13" ht="15.75" hidden="1">
      <c r="A68" s="12"/>
      <c r="B68" s="45" t="s">
        <v>127</v>
      </c>
      <c r="C68" s="45" t="s">
        <v>128</v>
      </c>
      <c r="D68" s="46">
        <v>42820</v>
      </c>
      <c r="E68" s="45" t="s">
        <v>22</v>
      </c>
      <c r="F68" s="34">
        <v>34</v>
      </c>
      <c r="G68" s="17">
        <f t="shared" si="5"/>
        <v>13</v>
      </c>
      <c r="H68" s="18"/>
      <c r="I68" s="48"/>
      <c r="J68" s="18"/>
      <c r="K68" s="20">
        <f t="shared" si="7"/>
        <v>0</v>
      </c>
      <c r="L68" s="35"/>
      <c r="M68" s="35"/>
    </row>
    <row r="69" spans="1:13" ht="15.75" hidden="1">
      <c r="A69" s="12"/>
      <c r="B69" s="25" t="s">
        <v>129</v>
      </c>
      <c r="C69" s="25" t="s">
        <v>129</v>
      </c>
      <c r="D69" s="14">
        <v>42831</v>
      </c>
      <c r="E69" s="15" t="s">
        <v>47</v>
      </c>
      <c r="F69" s="16"/>
      <c r="G69" s="17">
        <f t="shared" si="5"/>
        <v>11</v>
      </c>
      <c r="H69" s="18"/>
      <c r="I69" s="19"/>
      <c r="J69" s="18"/>
      <c r="K69" s="20">
        <f t="shared" si="7"/>
        <v>0</v>
      </c>
      <c r="L69" s="21"/>
      <c r="M69" s="21"/>
    </row>
    <row r="70" ht="15.75" hidden="1">
      <c r="A70" s="12"/>
    </row>
    <row r="71" spans="1:13" ht="15.75" hidden="1">
      <c r="A71" s="12"/>
      <c r="B71" s="22" t="s">
        <v>130</v>
      </c>
      <c r="C71" s="22" t="s">
        <v>131</v>
      </c>
      <c r="D71" s="14">
        <v>42831</v>
      </c>
      <c r="E71" s="15" t="s">
        <v>132</v>
      </c>
      <c r="F71" s="16"/>
      <c r="G71" s="17">
        <f aca="true" t="shared" si="8" ref="G71:G97">ROUNDUP(DATEDIF(D71,$B$125,"d")/7,0)</f>
        <v>11</v>
      </c>
      <c r="H71" s="18"/>
      <c r="I71" s="19"/>
      <c r="J71" s="18"/>
      <c r="K71" s="20">
        <f aca="true" t="shared" si="9" ref="K71:K74">IF(J71&lt;&gt;0,-(J71-H71)/J71,"")</f>
        <v>0</v>
      </c>
      <c r="L71" s="21"/>
      <c r="M71" s="21"/>
    </row>
    <row r="72" spans="1:13" ht="15.75" hidden="1">
      <c r="A72" s="12"/>
      <c r="B72" s="25" t="s">
        <v>133</v>
      </c>
      <c r="C72" s="25" t="s">
        <v>134</v>
      </c>
      <c r="D72" s="14">
        <v>42740</v>
      </c>
      <c r="E72" s="15" t="s">
        <v>60</v>
      </c>
      <c r="F72" s="16">
        <v>38</v>
      </c>
      <c r="G72" s="17">
        <f t="shared" si="8"/>
        <v>24</v>
      </c>
      <c r="H72" s="35"/>
      <c r="I72" s="19"/>
      <c r="J72" s="35"/>
      <c r="K72" s="20">
        <f t="shared" si="9"/>
        <v>0</v>
      </c>
      <c r="L72" s="21"/>
      <c r="M72" s="21"/>
    </row>
    <row r="73" spans="1:13" ht="15.75" hidden="1">
      <c r="A73" s="12"/>
      <c r="B73" s="25" t="s">
        <v>135</v>
      </c>
      <c r="C73" s="25" t="s">
        <v>136</v>
      </c>
      <c r="D73" s="14">
        <v>42803</v>
      </c>
      <c r="E73" s="49" t="s">
        <v>22</v>
      </c>
      <c r="F73" s="16">
        <v>52</v>
      </c>
      <c r="G73" s="17">
        <f t="shared" si="8"/>
        <v>15</v>
      </c>
      <c r="H73" s="18"/>
      <c r="I73" s="18"/>
      <c r="J73" s="18"/>
      <c r="K73" s="20">
        <f t="shared" si="9"/>
        <v>0</v>
      </c>
      <c r="L73" s="21"/>
      <c r="M73" s="21"/>
    </row>
    <row r="74" spans="1:13" ht="15.75" hidden="1">
      <c r="A74" s="12"/>
      <c r="B74" s="25" t="s">
        <v>137</v>
      </c>
      <c r="C74" s="25" t="s">
        <v>138</v>
      </c>
      <c r="D74" s="14">
        <v>42775</v>
      </c>
      <c r="E74" s="49" t="s">
        <v>19</v>
      </c>
      <c r="F74" s="34">
        <v>69</v>
      </c>
      <c r="G74" s="17">
        <f t="shared" si="8"/>
        <v>19</v>
      </c>
      <c r="H74" s="18"/>
      <c r="I74" s="48"/>
      <c r="J74" s="18"/>
      <c r="K74" s="20">
        <f t="shared" si="9"/>
        <v>0</v>
      </c>
      <c r="L74" s="35"/>
      <c r="M74" s="35"/>
    </row>
    <row r="75" spans="1:13" ht="15.75" hidden="1">
      <c r="A75" s="12"/>
      <c r="B75" s="22" t="s">
        <v>139</v>
      </c>
      <c r="C75" s="22" t="s">
        <v>140</v>
      </c>
      <c r="D75" s="14">
        <v>42796</v>
      </c>
      <c r="E75" s="15" t="s">
        <v>60</v>
      </c>
      <c r="F75" s="16">
        <v>4</v>
      </c>
      <c r="G75" s="17">
        <f t="shared" si="8"/>
        <v>16</v>
      </c>
      <c r="J75" s="18"/>
      <c r="K75" s="20">
        <f>IF(J75&lt;&gt;0,-(J75-H77)/J75,"")</f>
        <v>0</v>
      </c>
      <c r="M75" s="21"/>
    </row>
    <row r="76" spans="1:13" ht="15.75" hidden="1">
      <c r="A76" s="12"/>
      <c r="B76" s="25" t="s">
        <v>141</v>
      </c>
      <c r="C76" s="25" t="s">
        <v>142</v>
      </c>
      <c r="D76" s="14">
        <v>42824</v>
      </c>
      <c r="E76" s="15" t="s">
        <v>40</v>
      </c>
      <c r="F76" s="16"/>
      <c r="G76" s="17">
        <f t="shared" si="8"/>
        <v>12</v>
      </c>
      <c r="H76" s="18"/>
      <c r="I76" s="19"/>
      <c r="J76" s="18"/>
      <c r="K76" s="20">
        <f aca="true" t="shared" si="10" ref="K76:K122">IF(J76&lt;&gt;0,-(J76-H76)/J76,"")</f>
        <v>0</v>
      </c>
      <c r="L76" s="21"/>
      <c r="M76" s="21"/>
    </row>
    <row r="77" spans="1:13" ht="15.75" hidden="1">
      <c r="A77" s="12"/>
      <c r="B77" s="25" t="s">
        <v>143</v>
      </c>
      <c r="C77" s="25" t="s">
        <v>144</v>
      </c>
      <c r="D77" s="14">
        <v>42789</v>
      </c>
      <c r="E77" s="15" t="s">
        <v>47</v>
      </c>
      <c r="F77" s="16">
        <v>50</v>
      </c>
      <c r="G77" s="17">
        <f t="shared" si="8"/>
        <v>17</v>
      </c>
      <c r="H77" s="18"/>
      <c r="I77" s="18"/>
      <c r="J77" s="18"/>
      <c r="K77" s="20">
        <f t="shared" si="10"/>
        <v>0</v>
      </c>
      <c r="L77" s="21"/>
      <c r="M77" s="21"/>
    </row>
    <row r="78" spans="1:13" ht="15.75" hidden="1">
      <c r="A78" s="12"/>
      <c r="B78" s="45" t="s">
        <v>145</v>
      </c>
      <c r="C78" s="45" t="s">
        <v>146</v>
      </c>
      <c r="D78" s="46">
        <v>42810</v>
      </c>
      <c r="E78" s="45" t="s">
        <v>47</v>
      </c>
      <c r="F78" s="34">
        <v>25</v>
      </c>
      <c r="G78" s="17">
        <f t="shared" si="8"/>
        <v>14</v>
      </c>
      <c r="H78" s="18"/>
      <c r="I78" s="18"/>
      <c r="J78" s="18"/>
      <c r="K78" s="20">
        <f t="shared" si="10"/>
        <v>0</v>
      </c>
      <c r="L78" s="35"/>
      <c r="M78" s="35"/>
    </row>
    <row r="79" spans="1:13" ht="15.75" hidden="1">
      <c r="A79" s="12"/>
      <c r="B79" s="25" t="s">
        <v>147</v>
      </c>
      <c r="C79" s="25" t="s">
        <v>147</v>
      </c>
      <c r="D79" s="14">
        <v>42796</v>
      </c>
      <c r="E79" s="15" t="s">
        <v>22</v>
      </c>
      <c r="F79" s="16">
        <v>48</v>
      </c>
      <c r="G79" s="17">
        <f t="shared" si="8"/>
        <v>16</v>
      </c>
      <c r="H79" s="18"/>
      <c r="I79" s="19"/>
      <c r="J79" s="18"/>
      <c r="K79" s="20">
        <f t="shared" si="10"/>
        <v>0</v>
      </c>
      <c r="L79" s="35"/>
      <c r="M79" s="35"/>
    </row>
    <row r="80" spans="1:13" ht="15.75" hidden="1">
      <c r="A80" s="12"/>
      <c r="B80" s="45" t="s">
        <v>148</v>
      </c>
      <c r="C80" s="45" t="s">
        <v>149</v>
      </c>
      <c r="D80" s="46">
        <v>42775</v>
      </c>
      <c r="E80" s="45" t="s">
        <v>22</v>
      </c>
      <c r="F80" s="34">
        <v>60</v>
      </c>
      <c r="G80" s="17">
        <f t="shared" si="8"/>
        <v>19</v>
      </c>
      <c r="H80" s="18"/>
      <c r="I80" s="18"/>
      <c r="J80" s="18"/>
      <c r="K80" s="20">
        <f t="shared" si="10"/>
        <v>0</v>
      </c>
      <c r="L80" s="35"/>
      <c r="M80" s="35"/>
    </row>
    <row r="81" spans="1:13" ht="15.75" hidden="1">
      <c r="A81" s="12"/>
      <c r="B81" s="25" t="s">
        <v>150</v>
      </c>
      <c r="C81" s="25" t="s">
        <v>151</v>
      </c>
      <c r="D81" s="14">
        <v>42754</v>
      </c>
      <c r="E81" s="15" t="s">
        <v>19</v>
      </c>
      <c r="F81" s="50">
        <v>34</v>
      </c>
      <c r="G81" s="17">
        <f t="shared" si="8"/>
        <v>22</v>
      </c>
      <c r="H81" s="35"/>
      <c r="I81" s="19"/>
      <c r="J81" s="35"/>
      <c r="K81" s="20">
        <f t="shared" si="10"/>
        <v>0</v>
      </c>
      <c r="L81" s="21"/>
      <c r="M81" s="21"/>
    </row>
    <row r="82" spans="1:13" ht="15.75" hidden="1">
      <c r="A82" s="12"/>
      <c r="B82" s="45" t="s">
        <v>152</v>
      </c>
      <c r="C82" s="45" t="s">
        <v>153</v>
      </c>
      <c r="D82" s="46">
        <v>42768</v>
      </c>
      <c r="E82" s="45" t="s">
        <v>19</v>
      </c>
      <c r="F82" s="34">
        <v>33</v>
      </c>
      <c r="G82" s="17">
        <f t="shared" si="8"/>
        <v>20</v>
      </c>
      <c r="H82" s="18"/>
      <c r="I82" s="48"/>
      <c r="J82" s="18"/>
      <c r="K82" s="20">
        <f t="shared" si="10"/>
        <v>0</v>
      </c>
      <c r="L82" s="35"/>
      <c r="M82" s="35"/>
    </row>
    <row r="83" spans="1:13" ht="15.75" hidden="1">
      <c r="A83" s="12"/>
      <c r="B83" s="25" t="s">
        <v>154</v>
      </c>
      <c r="C83" s="25" t="s">
        <v>155</v>
      </c>
      <c r="D83" s="14">
        <v>42747</v>
      </c>
      <c r="E83" s="15" t="s">
        <v>53</v>
      </c>
      <c r="F83" s="16"/>
      <c r="G83" s="17">
        <f t="shared" si="8"/>
        <v>23</v>
      </c>
      <c r="H83" s="35"/>
      <c r="I83" s="19"/>
      <c r="J83" s="35"/>
      <c r="K83" s="20">
        <f t="shared" si="10"/>
        <v>0</v>
      </c>
      <c r="L83" s="21"/>
      <c r="M83" s="21"/>
    </row>
    <row r="84" spans="1:13" ht="15.75" hidden="1">
      <c r="A84" s="12"/>
      <c r="B84" s="45" t="s">
        <v>156</v>
      </c>
      <c r="C84" s="45" t="s">
        <v>157</v>
      </c>
      <c r="D84" s="46">
        <v>42782</v>
      </c>
      <c r="E84" s="45" t="s">
        <v>22</v>
      </c>
      <c r="F84" s="34">
        <v>35</v>
      </c>
      <c r="G84" s="17">
        <f t="shared" si="8"/>
        <v>18</v>
      </c>
      <c r="H84" s="18"/>
      <c r="I84" s="18"/>
      <c r="J84" s="18"/>
      <c r="K84" s="20">
        <f t="shared" si="10"/>
        <v>0</v>
      </c>
      <c r="L84" s="35"/>
      <c r="M84" s="35"/>
    </row>
    <row r="85" spans="1:13" ht="15.75" hidden="1">
      <c r="A85" s="12"/>
      <c r="B85" s="25" t="s">
        <v>158</v>
      </c>
      <c r="C85" s="25" t="s">
        <v>159</v>
      </c>
      <c r="D85" s="14">
        <v>42789</v>
      </c>
      <c r="E85" s="15" t="s">
        <v>22</v>
      </c>
      <c r="F85" s="16">
        <v>26</v>
      </c>
      <c r="G85" s="17">
        <f t="shared" si="8"/>
        <v>17</v>
      </c>
      <c r="H85" s="18"/>
      <c r="I85" s="19"/>
      <c r="J85" s="18"/>
      <c r="K85" s="20">
        <f t="shared" si="10"/>
        <v>0</v>
      </c>
      <c r="L85" s="35"/>
      <c r="M85" s="35"/>
    </row>
    <row r="86" spans="1:13" ht="15.75" hidden="1">
      <c r="A86" s="12"/>
      <c r="B86" s="33" t="s">
        <v>160</v>
      </c>
      <c r="C86" s="33" t="s">
        <v>161</v>
      </c>
      <c r="D86" s="14">
        <v>42726</v>
      </c>
      <c r="E86" s="33" t="s">
        <v>19</v>
      </c>
      <c r="F86" s="51">
        <v>59</v>
      </c>
      <c r="G86" s="17">
        <f t="shared" si="8"/>
        <v>26</v>
      </c>
      <c r="H86" s="18"/>
      <c r="I86" s="18"/>
      <c r="J86" s="18"/>
      <c r="K86" s="20">
        <f t="shared" si="10"/>
        <v>0</v>
      </c>
      <c r="L86" s="18"/>
      <c r="M86" s="18"/>
    </row>
    <row r="87" spans="1:13" ht="15.75" hidden="1">
      <c r="A87" s="12"/>
      <c r="B87" s="45" t="s">
        <v>162</v>
      </c>
      <c r="C87" s="45" t="s">
        <v>163</v>
      </c>
      <c r="D87" s="14">
        <v>42803</v>
      </c>
      <c r="E87" s="45" t="s">
        <v>164</v>
      </c>
      <c r="F87" s="34">
        <v>11</v>
      </c>
      <c r="G87" s="17">
        <f t="shared" si="8"/>
        <v>15</v>
      </c>
      <c r="H87" s="18"/>
      <c r="I87" s="18"/>
      <c r="J87" s="18"/>
      <c r="K87" s="20">
        <f t="shared" si="10"/>
        <v>0</v>
      </c>
      <c r="L87" s="35"/>
      <c r="M87" s="35"/>
    </row>
    <row r="88" spans="1:13" ht="15.75" hidden="1">
      <c r="A88" s="12"/>
      <c r="B88" s="25" t="s">
        <v>165</v>
      </c>
      <c r="C88" s="25" t="s">
        <v>166</v>
      </c>
      <c r="D88" s="14">
        <v>42747</v>
      </c>
      <c r="E88" s="15" t="s">
        <v>22</v>
      </c>
      <c r="F88" s="50">
        <v>50</v>
      </c>
      <c r="G88" s="17">
        <f t="shared" si="8"/>
        <v>23</v>
      </c>
      <c r="H88" s="35"/>
      <c r="I88" s="19"/>
      <c r="J88" s="35"/>
      <c r="K88" s="20">
        <f t="shared" si="10"/>
        <v>0</v>
      </c>
      <c r="L88" s="35"/>
      <c r="M88" s="35"/>
    </row>
    <row r="89" spans="2:13" ht="15.75" hidden="1">
      <c r="B89" s="45" t="s">
        <v>167</v>
      </c>
      <c r="C89" s="45" t="s">
        <v>168</v>
      </c>
      <c r="D89" s="46">
        <v>42782</v>
      </c>
      <c r="E89" s="45" t="s">
        <v>16</v>
      </c>
      <c r="F89" s="34"/>
      <c r="G89" s="17">
        <f t="shared" si="8"/>
        <v>18</v>
      </c>
      <c r="H89" s="18"/>
      <c r="I89" s="48"/>
      <c r="J89" s="18"/>
      <c r="K89" s="20">
        <f t="shared" si="10"/>
        <v>0</v>
      </c>
      <c r="L89" s="35"/>
      <c r="M89" s="35"/>
    </row>
    <row r="90" spans="2:13" ht="15.75" hidden="1">
      <c r="B90" s="33" t="s">
        <v>169</v>
      </c>
      <c r="C90" s="33" t="s">
        <v>169</v>
      </c>
      <c r="D90" s="14">
        <v>42705</v>
      </c>
      <c r="E90" s="33" t="s">
        <v>16</v>
      </c>
      <c r="F90" s="34"/>
      <c r="G90" s="17">
        <f t="shared" si="8"/>
        <v>29</v>
      </c>
      <c r="H90" s="18"/>
      <c r="I90" s="18"/>
      <c r="J90" s="18"/>
      <c r="K90" s="20">
        <f t="shared" si="10"/>
        <v>0</v>
      </c>
      <c r="L90" s="18"/>
      <c r="M90" s="18"/>
    </row>
    <row r="91" spans="1:13" ht="15.75" hidden="1">
      <c r="A91" s="12"/>
      <c r="B91" s="25" t="s">
        <v>170</v>
      </c>
      <c r="C91" s="25" t="s">
        <v>171</v>
      </c>
      <c r="D91" s="14">
        <v>42782</v>
      </c>
      <c r="E91" s="15" t="s">
        <v>47</v>
      </c>
      <c r="F91" s="16">
        <v>40</v>
      </c>
      <c r="G91" s="17">
        <f t="shared" si="8"/>
        <v>18</v>
      </c>
      <c r="H91" s="18"/>
      <c r="I91" s="19"/>
      <c r="J91" s="18"/>
      <c r="K91" s="20">
        <f t="shared" si="10"/>
        <v>0</v>
      </c>
      <c r="L91" s="21"/>
      <c r="M91" s="21"/>
    </row>
    <row r="92" spans="1:13" ht="15.75" hidden="1">
      <c r="A92" s="12"/>
      <c r="B92" s="45" t="s">
        <v>172</v>
      </c>
      <c r="C92" s="45" t="s">
        <v>173</v>
      </c>
      <c r="D92" s="46">
        <v>42782</v>
      </c>
      <c r="E92" s="45" t="s">
        <v>22</v>
      </c>
      <c r="F92" s="34">
        <v>32</v>
      </c>
      <c r="G92" s="17">
        <f t="shared" si="8"/>
        <v>18</v>
      </c>
      <c r="H92" s="18"/>
      <c r="I92" s="48"/>
      <c r="J92" s="18"/>
      <c r="K92" s="20">
        <f t="shared" si="10"/>
        <v>0</v>
      </c>
      <c r="L92" s="35"/>
      <c r="M92" s="35"/>
    </row>
    <row r="93" spans="1:13" ht="15.75" hidden="1">
      <c r="A93" s="12"/>
      <c r="B93" s="25" t="s">
        <v>174</v>
      </c>
      <c r="C93" s="25" t="s">
        <v>175</v>
      </c>
      <c r="D93" s="14">
        <v>42733</v>
      </c>
      <c r="E93" s="49" t="s">
        <v>47</v>
      </c>
      <c r="F93" s="51">
        <v>43</v>
      </c>
      <c r="G93" s="17">
        <f t="shared" si="8"/>
        <v>25</v>
      </c>
      <c r="H93" s="18"/>
      <c r="I93" s="48"/>
      <c r="J93" s="18"/>
      <c r="K93" s="20">
        <f t="shared" si="10"/>
        <v>0</v>
      </c>
      <c r="L93" s="35"/>
      <c r="M93" s="35"/>
    </row>
    <row r="94" spans="1:13" ht="15.75" hidden="1">
      <c r="A94" s="12"/>
      <c r="B94" s="45" t="s">
        <v>176</v>
      </c>
      <c r="C94" s="45" t="s">
        <v>177</v>
      </c>
      <c r="D94" s="46">
        <v>42782</v>
      </c>
      <c r="E94" s="45" t="s">
        <v>40</v>
      </c>
      <c r="F94" s="34"/>
      <c r="G94" s="17">
        <f t="shared" si="8"/>
        <v>18</v>
      </c>
      <c r="H94" s="18"/>
      <c r="I94" s="48"/>
      <c r="J94" s="18"/>
      <c r="K94" s="20">
        <f t="shared" si="10"/>
        <v>0</v>
      </c>
      <c r="L94" s="35"/>
      <c r="M94" s="35"/>
    </row>
    <row r="95" spans="1:13" ht="15.75" hidden="1">
      <c r="A95" s="12"/>
      <c r="B95" s="25" t="s">
        <v>178</v>
      </c>
      <c r="C95" s="25" t="s">
        <v>179</v>
      </c>
      <c r="D95" s="14">
        <v>42740</v>
      </c>
      <c r="E95" s="15" t="s">
        <v>19</v>
      </c>
      <c r="F95" s="50">
        <v>53</v>
      </c>
      <c r="G95" s="17">
        <f t="shared" si="8"/>
        <v>24</v>
      </c>
      <c r="H95" s="35"/>
      <c r="I95" s="19"/>
      <c r="J95" s="35"/>
      <c r="K95" s="20">
        <f t="shared" si="10"/>
        <v>0</v>
      </c>
      <c r="L95" s="21"/>
      <c r="M95" s="21"/>
    </row>
    <row r="96" spans="1:13" ht="15.75" hidden="1">
      <c r="A96" s="12"/>
      <c r="B96" s="25" t="s">
        <v>180</v>
      </c>
      <c r="C96" s="25" t="s">
        <v>181</v>
      </c>
      <c r="D96" s="14">
        <v>42754</v>
      </c>
      <c r="E96" s="15" t="s">
        <v>19</v>
      </c>
      <c r="F96" s="50">
        <v>51</v>
      </c>
      <c r="G96" s="17">
        <f t="shared" si="8"/>
        <v>22</v>
      </c>
      <c r="H96" s="35"/>
      <c r="I96" s="19"/>
      <c r="J96" s="35"/>
      <c r="K96" s="20">
        <f t="shared" si="10"/>
        <v>0</v>
      </c>
      <c r="L96" s="21"/>
      <c r="M96" s="21"/>
    </row>
    <row r="97" spans="1:13" ht="15.75" hidden="1">
      <c r="A97" s="12"/>
      <c r="B97" s="25" t="s">
        <v>182</v>
      </c>
      <c r="C97" s="25" t="s">
        <v>183</v>
      </c>
      <c r="D97" s="14">
        <v>42803</v>
      </c>
      <c r="E97" s="15" t="s">
        <v>40</v>
      </c>
      <c r="F97" s="16"/>
      <c r="G97" s="17">
        <f t="shared" si="8"/>
        <v>15</v>
      </c>
      <c r="H97" s="18"/>
      <c r="I97" s="19"/>
      <c r="J97" s="18"/>
      <c r="K97" s="20">
        <f t="shared" si="10"/>
        <v>0</v>
      </c>
      <c r="L97" s="21"/>
      <c r="M97" s="21"/>
    </row>
    <row r="98" spans="1:13" ht="15.75" hidden="1">
      <c r="A98" s="12"/>
      <c r="B98" s="45" t="s">
        <v>184</v>
      </c>
      <c r="C98" s="45" t="s">
        <v>185</v>
      </c>
      <c r="D98" s="46">
        <v>42761</v>
      </c>
      <c r="E98" s="45" t="s">
        <v>47</v>
      </c>
      <c r="F98" s="34">
        <v>42</v>
      </c>
      <c r="G98" s="17" t="e">
        <f>ROUNDUP(DATEDIF(D98,$B$119,"d")/7,0)</f>
        <v>#VALUE!</v>
      </c>
      <c r="H98" s="18"/>
      <c r="I98" s="18"/>
      <c r="J98" s="18"/>
      <c r="K98" s="20">
        <f t="shared" si="10"/>
        <v>0</v>
      </c>
      <c r="L98" s="35"/>
      <c r="M98" s="35"/>
    </row>
    <row r="99" spans="1:13" ht="15.75" hidden="1">
      <c r="A99" s="12"/>
      <c r="B99" s="25" t="s">
        <v>186</v>
      </c>
      <c r="C99" s="25" t="s">
        <v>187</v>
      </c>
      <c r="D99" s="14">
        <v>42733</v>
      </c>
      <c r="E99" s="49" t="s">
        <v>188</v>
      </c>
      <c r="F99" s="34">
        <v>5</v>
      </c>
      <c r="G99" s="17">
        <f aca="true" t="shared" si="11" ref="G99:G121">ROUNDUP(DATEDIF(D99,$B$125,"d")/7,0)</f>
        <v>25</v>
      </c>
      <c r="H99" s="18"/>
      <c r="I99" s="48"/>
      <c r="J99" s="18"/>
      <c r="K99" s="20">
        <f t="shared" si="10"/>
        <v>0</v>
      </c>
      <c r="L99" s="18"/>
      <c r="M99" s="48"/>
    </row>
    <row r="100" spans="1:13" ht="15.75" hidden="1">
      <c r="A100" s="12"/>
      <c r="B100" s="25" t="s">
        <v>189</v>
      </c>
      <c r="C100" s="25" t="s">
        <v>190</v>
      </c>
      <c r="D100" s="14">
        <v>42796</v>
      </c>
      <c r="E100" s="15" t="s">
        <v>47</v>
      </c>
      <c r="F100" s="16"/>
      <c r="G100" s="17">
        <f t="shared" si="11"/>
        <v>16</v>
      </c>
      <c r="H100" s="18"/>
      <c r="I100" s="19"/>
      <c r="J100" s="18"/>
      <c r="K100" s="20">
        <f t="shared" si="10"/>
        <v>0</v>
      </c>
      <c r="L100" s="21"/>
      <c r="M100" s="21"/>
    </row>
    <row r="101" spans="1:13" ht="15.75" hidden="1">
      <c r="A101" s="12"/>
      <c r="B101" s="45" t="s">
        <v>191</v>
      </c>
      <c r="C101" s="45" t="s">
        <v>192</v>
      </c>
      <c r="D101" s="46">
        <v>42761</v>
      </c>
      <c r="E101" s="45" t="s">
        <v>22</v>
      </c>
      <c r="F101" s="51">
        <v>45</v>
      </c>
      <c r="G101" s="17">
        <f t="shared" si="11"/>
        <v>21</v>
      </c>
      <c r="H101" s="18"/>
      <c r="I101" s="48"/>
      <c r="J101" s="18"/>
      <c r="K101" s="20">
        <f t="shared" si="10"/>
        <v>0</v>
      </c>
      <c r="L101" s="18"/>
      <c r="M101" s="35"/>
    </row>
    <row r="102" spans="1:13" ht="15.75" hidden="1">
      <c r="A102" s="12"/>
      <c r="B102" s="25" t="s">
        <v>193</v>
      </c>
      <c r="C102" s="25" t="s">
        <v>194</v>
      </c>
      <c r="D102" s="14">
        <v>42698</v>
      </c>
      <c r="E102" s="15" t="s">
        <v>60</v>
      </c>
      <c r="F102" s="16"/>
      <c r="G102" s="17">
        <f t="shared" si="11"/>
        <v>30</v>
      </c>
      <c r="H102" s="18"/>
      <c r="I102" s="19"/>
      <c r="J102" s="18"/>
      <c r="K102" s="20">
        <f t="shared" si="10"/>
        <v>0</v>
      </c>
      <c r="L102" s="21"/>
      <c r="M102" s="21"/>
    </row>
    <row r="103" spans="1:13" ht="15.75" hidden="1">
      <c r="A103" s="12"/>
      <c r="B103" s="33" t="s">
        <v>195</v>
      </c>
      <c r="C103" s="33" t="s">
        <v>196</v>
      </c>
      <c r="D103" s="14">
        <v>42705</v>
      </c>
      <c r="E103" s="33" t="s">
        <v>53</v>
      </c>
      <c r="F103" s="34"/>
      <c r="G103" s="17">
        <f t="shared" si="11"/>
        <v>29</v>
      </c>
      <c r="H103" s="18"/>
      <c r="I103" s="18"/>
      <c r="J103" s="18"/>
      <c r="K103" s="20">
        <f t="shared" si="10"/>
        <v>0</v>
      </c>
      <c r="L103" s="18"/>
      <c r="M103" s="18"/>
    </row>
    <row r="104" spans="1:13" ht="15.75" hidden="1">
      <c r="A104" s="12"/>
      <c r="B104" s="45" t="s">
        <v>197</v>
      </c>
      <c r="C104" s="45" t="s">
        <v>198</v>
      </c>
      <c r="D104" s="46">
        <v>42768</v>
      </c>
      <c r="E104" s="45" t="s">
        <v>60</v>
      </c>
      <c r="F104" s="34">
        <v>4</v>
      </c>
      <c r="G104" s="17">
        <f t="shared" si="11"/>
        <v>20</v>
      </c>
      <c r="H104" s="18"/>
      <c r="I104" s="48"/>
      <c r="J104" s="18"/>
      <c r="K104" s="20">
        <f t="shared" si="10"/>
        <v>0</v>
      </c>
      <c r="L104" s="21"/>
      <c r="M104" s="21"/>
    </row>
    <row r="105" spans="1:13" ht="15.75" hidden="1">
      <c r="A105" s="12"/>
      <c r="B105" s="45" t="s">
        <v>199</v>
      </c>
      <c r="C105" s="45" t="s">
        <v>199</v>
      </c>
      <c r="D105" s="46">
        <v>42761</v>
      </c>
      <c r="E105" s="45" t="s">
        <v>200</v>
      </c>
      <c r="F105" s="34">
        <v>12</v>
      </c>
      <c r="G105" s="17">
        <f t="shared" si="11"/>
        <v>21</v>
      </c>
      <c r="H105" s="18"/>
      <c r="I105" s="48"/>
      <c r="J105" s="18"/>
      <c r="K105" s="20">
        <f t="shared" si="10"/>
        <v>0</v>
      </c>
      <c r="L105" s="35"/>
      <c r="M105" s="35"/>
    </row>
    <row r="106" spans="1:13" ht="15.75" hidden="1">
      <c r="A106" s="12"/>
      <c r="B106" s="25" t="s">
        <v>201</v>
      </c>
      <c r="C106" s="25" t="s">
        <v>201</v>
      </c>
      <c r="D106" s="14">
        <v>42747</v>
      </c>
      <c r="E106" s="15" t="s">
        <v>200</v>
      </c>
      <c r="F106" s="16">
        <v>1</v>
      </c>
      <c r="G106" s="17">
        <f t="shared" si="11"/>
        <v>23</v>
      </c>
      <c r="H106" s="18"/>
      <c r="I106" s="48"/>
      <c r="J106" s="18"/>
      <c r="K106" s="20">
        <f t="shared" si="10"/>
        <v>0</v>
      </c>
      <c r="L106" s="21"/>
      <c r="M106" s="21"/>
    </row>
    <row r="107" spans="1:13" ht="15.75" hidden="1">
      <c r="A107" s="12"/>
      <c r="B107" s="25" t="s">
        <v>202</v>
      </c>
      <c r="C107" s="25" t="s">
        <v>202</v>
      </c>
      <c r="D107" s="14">
        <v>42789</v>
      </c>
      <c r="E107" s="15" t="s">
        <v>203</v>
      </c>
      <c r="F107" s="16"/>
      <c r="G107" s="17">
        <f t="shared" si="11"/>
        <v>17</v>
      </c>
      <c r="H107" s="18"/>
      <c r="I107" s="19"/>
      <c r="J107" s="18"/>
      <c r="K107" s="20">
        <f t="shared" si="10"/>
        <v>0</v>
      </c>
      <c r="L107" s="21"/>
      <c r="M107" s="21"/>
    </row>
    <row r="108" spans="1:13" ht="15.75" hidden="1">
      <c r="A108" s="12"/>
      <c r="B108" s="45" t="s">
        <v>204</v>
      </c>
      <c r="C108" s="45" t="s">
        <v>204</v>
      </c>
      <c r="D108" s="46">
        <v>42705</v>
      </c>
      <c r="E108" s="45" t="s">
        <v>28</v>
      </c>
      <c r="F108" s="34">
        <v>1</v>
      </c>
      <c r="G108" s="17">
        <f t="shared" si="11"/>
        <v>29</v>
      </c>
      <c r="H108" s="18"/>
      <c r="I108" s="48"/>
      <c r="J108" s="18"/>
      <c r="K108" s="20">
        <f t="shared" si="10"/>
        <v>0</v>
      </c>
      <c r="L108" s="21"/>
      <c r="M108" s="21"/>
    </row>
    <row r="109" spans="1:13" ht="15.75" hidden="1">
      <c r="A109" s="12"/>
      <c r="B109" s="33" t="s">
        <v>205</v>
      </c>
      <c r="C109" s="33" t="s">
        <v>206</v>
      </c>
      <c r="D109" s="14">
        <v>42621</v>
      </c>
      <c r="E109" s="33" t="s">
        <v>28</v>
      </c>
      <c r="F109" s="34">
        <v>1</v>
      </c>
      <c r="G109" s="17">
        <f t="shared" si="11"/>
        <v>41</v>
      </c>
      <c r="H109" s="18"/>
      <c r="I109" s="48"/>
      <c r="J109" s="18"/>
      <c r="K109" s="20">
        <f t="shared" si="10"/>
        <v>0</v>
      </c>
      <c r="L109" s="21"/>
      <c r="M109" s="21"/>
    </row>
    <row r="110" spans="1:13" ht="15.75" hidden="1">
      <c r="A110" s="12"/>
      <c r="B110" s="45" t="s">
        <v>207</v>
      </c>
      <c r="C110" s="45" t="s">
        <v>208</v>
      </c>
      <c r="D110" s="46">
        <v>42565</v>
      </c>
      <c r="E110" s="45" t="s">
        <v>28</v>
      </c>
      <c r="F110" s="34">
        <v>1</v>
      </c>
      <c r="G110" s="17">
        <f t="shared" si="11"/>
        <v>49</v>
      </c>
      <c r="H110" s="18"/>
      <c r="I110" s="48"/>
      <c r="J110" s="18"/>
      <c r="K110" s="20">
        <f t="shared" si="10"/>
        <v>0</v>
      </c>
      <c r="L110" s="35"/>
      <c r="M110" s="35"/>
    </row>
    <row r="111" spans="1:13" ht="15.75" hidden="1">
      <c r="A111" s="12"/>
      <c r="B111" s="25" t="s">
        <v>209</v>
      </c>
      <c r="C111" s="25" t="s">
        <v>210</v>
      </c>
      <c r="D111" s="14">
        <v>42747</v>
      </c>
      <c r="E111" s="15" t="s">
        <v>132</v>
      </c>
      <c r="F111" s="16"/>
      <c r="G111" s="17">
        <f t="shared" si="11"/>
        <v>23</v>
      </c>
      <c r="H111" s="35"/>
      <c r="I111" s="18"/>
      <c r="J111" s="35"/>
      <c r="K111" s="20">
        <f t="shared" si="10"/>
        <v>0</v>
      </c>
      <c r="L111" s="35"/>
      <c r="M111" s="35"/>
    </row>
    <row r="112" spans="1:13" ht="15.75" hidden="1">
      <c r="A112" s="12"/>
      <c r="B112" s="25" t="s">
        <v>211</v>
      </c>
      <c r="C112" s="25" t="s">
        <v>212</v>
      </c>
      <c r="D112" s="14">
        <v>42740</v>
      </c>
      <c r="E112" s="15" t="s">
        <v>188</v>
      </c>
      <c r="F112" s="16">
        <v>20</v>
      </c>
      <c r="G112" s="17">
        <f t="shared" si="11"/>
        <v>24</v>
      </c>
      <c r="H112" s="18"/>
      <c r="I112" s="19"/>
      <c r="J112" s="18"/>
      <c r="K112" s="20">
        <f t="shared" si="10"/>
        <v>0</v>
      </c>
      <c r="L112" s="21"/>
      <c r="M112" s="21"/>
    </row>
    <row r="113" spans="1:13" ht="15.75" hidden="1">
      <c r="A113" s="12"/>
      <c r="B113" s="45" t="s">
        <v>213</v>
      </c>
      <c r="C113" s="45" t="s">
        <v>214</v>
      </c>
      <c r="D113" s="46">
        <v>42768</v>
      </c>
      <c r="E113" s="45" t="s">
        <v>16</v>
      </c>
      <c r="F113" s="34"/>
      <c r="G113" s="17">
        <f t="shared" si="11"/>
        <v>20</v>
      </c>
      <c r="H113" s="18"/>
      <c r="I113" s="48"/>
      <c r="J113" s="18"/>
      <c r="K113" s="20">
        <f t="shared" si="10"/>
        <v>0</v>
      </c>
      <c r="L113" s="35"/>
      <c r="M113" s="35"/>
    </row>
    <row r="114" spans="1:13" ht="15.75" hidden="1">
      <c r="A114" s="12"/>
      <c r="B114" s="45" t="s">
        <v>215</v>
      </c>
      <c r="C114" s="45" t="s">
        <v>215</v>
      </c>
      <c r="D114" s="46">
        <v>42782</v>
      </c>
      <c r="E114" s="45" t="s">
        <v>216</v>
      </c>
      <c r="F114" s="34">
        <v>20</v>
      </c>
      <c r="G114" s="17">
        <f t="shared" si="11"/>
        <v>18</v>
      </c>
      <c r="H114" s="18"/>
      <c r="I114" s="48"/>
      <c r="J114" s="18"/>
      <c r="K114" s="20">
        <f t="shared" si="10"/>
        <v>0</v>
      </c>
      <c r="L114" s="35"/>
      <c r="M114" s="35"/>
    </row>
    <row r="115" spans="1:13" ht="15.75" hidden="1">
      <c r="A115" s="12"/>
      <c r="B115" s="45" t="s">
        <v>217</v>
      </c>
      <c r="C115" s="45" t="s">
        <v>218</v>
      </c>
      <c r="D115" s="46">
        <v>42761</v>
      </c>
      <c r="E115" s="45" t="s">
        <v>22</v>
      </c>
      <c r="F115" s="51">
        <v>42</v>
      </c>
      <c r="G115" s="17">
        <f t="shared" si="11"/>
        <v>21</v>
      </c>
      <c r="H115" s="18"/>
      <c r="I115" s="48"/>
      <c r="J115" s="18"/>
      <c r="K115" s="20">
        <f t="shared" si="10"/>
        <v>0</v>
      </c>
      <c r="L115" s="18"/>
      <c r="M115" s="18"/>
    </row>
    <row r="116" spans="1:13" ht="15.75" hidden="1">
      <c r="A116" s="12"/>
      <c r="B116" s="25" t="s">
        <v>219</v>
      </c>
      <c r="C116" s="25" t="s">
        <v>220</v>
      </c>
      <c r="D116" s="14">
        <v>42754</v>
      </c>
      <c r="E116" s="15" t="s">
        <v>22</v>
      </c>
      <c r="F116" s="50">
        <v>21</v>
      </c>
      <c r="G116" s="17">
        <f t="shared" si="11"/>
        <v>22</v>
      </c>
      <c r="H116" s="35"/>
      <c r="I116" s="19"/>
      <c r="J116" s="35"/>
      <c r="K116" s="20">
        <f t="shared" si="10"/>
        <v>0</v>
      </c>
      <c r="L116" s="35"/>
      <c r="M116" s="35"/>
    </row>
    <row r="117" spans="1:13" ht="15.75" hidden="1">
      <c r="A117" s="12"/>
      <c r="B117" s="33" t="s">
        <v>221</v>
      </c>
      <c r="C117" s="25" t="s">
        <v>222</v>
      </c>
      <c r="D117" s="46">
        <v>42726</v>
      </c>
      <c r="E117" s="45" t="s">
        <v>22</v>
      </c>
      <c r="F117" s="51">
        <v>40</v>
      </c>
      <c r="G117" s="17">
        <f t="shared" si="11"/>
        <v>26</v>
      </c>
      <c r="H117" s="18"/>
      <c r="I117" s="48"/>
      <c r="J117" s="18"/>
      <c r="K117" s="20">
        <f t="shared" si="10"/>
        <v>0</v>
      </c>
      <c r="L117" s="35"/>
      <c r="M117" s="35"/>
    </row>
    <row r="118" spans="1:13" ht="15.75" hidden="1">
      <c r="A118" s="12"/>
      <c r="B118" s="52" t="s">
        <v>223</v>
      </c>
      <c r="C118" s="25" t="s">
        <v>223</v>
      </c>
      <c r="D118" s="14">
        <v>42719</v>
      </c>
      <c r="E118" s="15" t="s">
        <v>53</v>
      </c>
      <c r="F118" s="34"/>
      <c r="G118" s="17">
        <f t="shared" si="11"/>
        <v>27</v>
      </c>
      <c r="H118" s="18"/>
      <c r="I118" s="35"/>
      <c r="J118" s="18"/>
      <c r="K118" s="20">
        <f t="shared" si="10"/>
        <v>0</v>
      </c>
      <c r="L118" s="35"/>
      <c r="M118" s="35"/>
    </row>
    <row r="119" spans="1:13" ht="15.75" hidden="1">
      <c r="A119" s="12"/>
      <c r="B119" s="33" t="s">
        <v>224</v>
      </c>
      <c r="C119" s="33" t="s">
        <v>225</v>
      </c>
      <c r="D119" s="14">
        <v>42712</v>
      </c>
      <c r="E119" s="33" t="s">
        <v>53</v>
      </c>
      <c r="F119" s="34"/>
      <c r="G119" s="17">
        <f t="shared" si="11"/>
        <v>28</v>
      </c>
      <c r="H119" s="18"/>
      <c r="I119" s="18"/>
      <c r="J119" s="18"/>
      <c r="K119" s="20">
        <f t="shared" si="10"/>
        <v>0</v>
      </c>
      <c r="L119" s="18"/>
      <c r="M119" s="18"/>
    </row>
    <row r="120" spans="1:13" ht="15.75" hidden="1">
      <c r="A120" s="12"/>
      <c r="B120" s="33" t="s">
        <v>226</v>
      </c>
      <c r="C120" s="33" t="s">
        <v>226</v>
      </c>
      <c r="D120" s="14">
        <v>42705</v>
      </c>
      <c r="E120" s="33" t="s">
        <v>227</v>
      </c>
      <c r="F120" s="34">
        <v>6</v>
      </c>
      <c r="G120" s="17">
        <f t="shared" si="11"/>
        <v>29</v>
      </c>
      <c r="H120" s="18"/>
      <c r="I120" s="48"/>
      <c r="J120" s="18"/>
      <c r="K120" s="20">
        <f t="shared" si="10"/>
        <v>0</v>
      </c>
      <c r="L120" s="21"/>
      <c r="M120" s="21"/>
    </row>
    <row r="121" spans="1:13" ht="15.75" hidden="1">
      <c r="A121" s="12"/>
      <c r="B121" s="33" t="s">
        <v>228</v>
      </c>
      <c r="C121" s="33" t="s">
        <v>229</v>
      </c>
      <c r="D121" s="14">
        <v>42719</v>
      </c>
      <c r="E121" s="33" t="s">
        <v>40</v>
      </c>
      <c r="F121" s="34">
        <v>23</v>
      </c>
      <c r="G121" s="17">
        <f t="shared" si="11"/>
        <v>27</v>
      </c>
      <c r="H121" s="18"/>
      <c r="I121" s="48"/>
      <c r="J121" s="18"/>
      <c r="K121" s="20">
        <f t="shared" si="10"/>
        <v>0</v>
      </c>
      <c r="L121" s="21"/>
      <c r="M121" s="21"/>
    </row>
    <row r="122" spans="1:13" ht="15.75">
      <c r="A122" s="53"/>
      <c r="B122" s="54" t="s">
        <v>230</v>
      </c>
      <c r="C122" s="54"/>
      <c r="D122" s="54"/>
      <c r="E122" s="54"/>
      <c r="F122" s="55"/>
      <c r="G122" s="56"/>
      <c r="H122" s="57">
        <f>SUM(H15:H121)</f>
        <v>267846791</v>
      </c>
      <c r="I122" s="57">
        <f>SUM(I15:I121)</f>
        <v>189051</v>
      </c>
      <c r="J122" s="57">
        <v>215588567</v>
      </c>
      <c r="K122" s="58">
        <f t="shared" si="10"/>
        <v>0.2423979375492579</v>
      </c>
      <c r="L122" s="57">
        <f>SUM(L15:L121)</f>
        <v>3918326642</v>
      </c>
      <c r="M122" s="57">
        <f>SUM(M15:M121)</f>
        <v>2796253</v>
      </c>
    </row>
    <row r="123" ht="15.75">
      <c r="B123" t="s">
        <v>231</v>
      </c>
    </row>
    <row r="124" spans="2:8" ht="15.75">
      <c r="B124" t="s">
        <v>232</v>
      </c>
      <c r="F124" s="59"/>
      <c r="H124" t="s">
        <v>233</v>
      </c>
    </row>
    <row r="125" ht="15.75">
      <c r="B125" s="60">
        <v>42905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2017-06-19T12:18:00Z</dcterms:modified>
  <cp:category/>
  <cp:version/>
  <cp:contentType/>
  <cp:contentStatus/>
  <cp:revision>440</cp:revision>
</cp:coreProperties>
</file>