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2017.01.02. - 2017.12.31.  alapadatok" sheetId="1" r:id="rId1"/>
    <sheet name="2017 TOP LISTA" sheetId="2" r:id="rId2"/>
    <sheet name="2017 vs. 2016" sheetId="3" r:id="rId3"/>
  </sheets>
  <definedNames/>
  <calcPr fullCalcOnLoad="1"/>
</workbook>
</file>

<file path=xl/sharedStrings.xml><?xml version="1.0" encoding="utf-8"?>
<sst xmlns="http://schemas.openxmlformats.org/spreadsheetml/2006/main" count="5677" uniqueCount="956">
  <si>
    <t>MAGYARORSZÁG MŰSORHETI TOPLISTA</t>
  </si>
  <si>
    <t>2017.01.02. -12.31.</t>
  </si>
  <si>
    <t>Original Title</t>
  </si>
  <si>
    <t>Filmcím</t>
  </si>
  <si>
    <t>Bemutató dátuma</t>
  </si>
  <si>
    <t>Forgalmazó</t>
  </si>
  <si>
    <t>screens</t>
  </si>
  <si>
    <t>hét</t>
  </si>
  <si>
    <t>Heti</t>
  </si>
  <si>
    <t>Előző heti</t>
  </si>
  <si>
    <t>Összesen</t>
  </si>
  <si>
    <t>bevétel</t>
  </si>
  <si>
    <t>látogató</t>
  </si>
  <si>
    <t>változás</t>
  </si>
  <si>
    <t>Katapult Film</t>
  </si>
  <si>
    <t>1 945 Eredmény</t>
  </si>
  <si>
    <t xml:space="preserve"> ESCAPE FROM PLANET EARTH</t>
  </si>
  <si>
    <t>A SZÖRNY MENTŐAKCIÓ</t>
  </si>
  <si>
    <t>ADS</t>
  </si>
  <si>
    <t xml:space="preserve"> ESCAPE FROM PLANET EARTH Eredmény</t>
  </si>
  <si>
    <t>(M)uchenik / The Student</t>
  </si>
  <si>
    <t>Mártírok</t>
  </si>
  <si>
    <t>Cinefilco</t>
  </si>
  <si>
    <t>(M)uchenik / The Student Eredmény</t>
  </si>
  <si>
    <t>#SOHAVÉGETNEMÉRŐS</t>
  </si>
  <si>
    <t>Szinfolt Film</t>
  </si>
  <si>
    <t>#SOHAVÉGETNEMÉRŐS Eredmény</t>
  </si>
  <si>
    <t>24 Hours to Live</t>
  </si>
  <si>
    <t>24 óra a halálig</t>
  </si>
  <si>
    <t>BBM</t>
  </si>
  <si>
    <t>24 Hours to Live Eredmény</t>
  </si>
  <si>
    <t>47 Meters Down</t>
  </si>
  <si>
    <t>47 méter mélyen</t>
  </si>
  <si>
    <t>Vertigo</t>
  </si>
  <si>
    <t>47 Meters Down Eredmény</t>
  </si>
  <si>
    <t>6.9 pe scara Richter</t>
  </si>
  <si>
    <t>6,9 a Richter-skálán</t>
  </si>
  <si>
    <t>6.9 pe scara Richter Eredmény</t>
  </si>
  <si>
    <t>A Bad Moms Christmas</t>
  </si>
  <si>
    <t>Rossz anyák karácsonya</t>
  </si>
  <si>
    <t>Freeman</t>
  </si>
  <si>
    <t>A Bad Moms Christmas Eredmény</t>
  </si>
  <si>
    <t>A Cure for Wellness</t>
  </si>
  <si>
    <t>Az egészség ellenszere</t>
  </si>
  <si>
    <t>InterCom</t>
  </si>
  <si>
    <t>A Cure for Wellness Eredmény</t>
  </si>
  <si>
    <t>A Dog's Purpose</t>
  </si>
  <si>
    <t>Egy kutya négy élete</t>
  </si>
  <si>
    <t>A Dog's Purpose Eredmény</t>
  </si>
  <si>
    <t>A Few Less Men</t>
  </si>
  <si>
    <t>Harmadnaposok 2.</t>
  </si>
  <si>
    <t>A Few Less Men Eredmény</t>
  </si>
  <si>
    <t>Á fond</t>
  </si>
  <si>
    <t>Totál gáz</t>
  </si>
  <si>
    <t>Cinetel</t>
  </si>
  <si>
    <t>Á fond Eredmény</t>
  </si>
  <si>
    <t>A Monster Calls</t>
  </si>
  <si>
    <t>Szólít a szörny</t>
  </si>
  <si>
    <t>A Monster Calls Eredmény</t>
  </si>
  <si>
    <t>A tökéletes gyilkos</t>
  </si>
  <si>
    <t>Forum</t>
  </si>
  <si>
    <t>A tökéletes gyilkos Eredmény</t>
  </si>
  <si>
    <t>A Viszkis</t>
  </si>
  <si>
    <t>A Viszkis Eredmény</t>
  </si>
  <si>
    <t>After Love</t>
  </si>
  <si>
    <t>Rég nem szerelem</t>
  </si>
  <si>
    <t>After Love Eredmény</t>
  </si>
  <si>
    <t>Agassi</t>
  </si>
  <si>
    <t>A szobalány</t>
  </si>
  <si>
    <t>MoziNet</t>
  </si>
  <si>
    <t>Agassi Eredmény</t>
  </si>
  <si>
    <t>Alibi.com</t>
  </si>
  <si>
    <t>Alibi.com Eredmény</t>
  </si>
  <si>
    <t>Alien: Covenant</t>
  </si>
  <si>
    <t>Alien: Covenant Eredmény</t>
  </si>
  <si>
    <t>Allied</t>
  </si>
  <si>
    <t>Szövetségesek</t>
  </si>
  <si>
    <t>UIP</t>
  </si>
  <si>
    <t>Allied Eredmény</t>
  </si>
  <si>
    <t>Amant Double</t>
  </si>
  <si>
    <t>Dupla szerető</t>
  </si>
  <si>
    <t>Amant Double Eredmény</t>
  </si>
  <si>
    <t>American Assassin</t>
  </si>
  <si>
    <t>Amerikai bérgyilkos</t>
  </si>
  <si>
    <t>American Assassin Eredmény</t>
  </si>
  <si>
    <t>American Made</t>
  </si>
  <si>
    <t>Barry Seal: A beszállító</t>
  </si>
  <si>
    <t>American Made Eredmény</t>
  </si>
  <si>
    <t>American Pastoral</t>
  </si>
  <si>
    <t>Amerikai pasztorál</t>
  </si>
  <si>
    <t>American Pastoral Eredmény</t>
  </si>
  <si>
    <t>Amityville: The Awakening</t>
  </si>
  <si>
    <t>Amityville - Az ébredés</t>
  </si>
  <si>
    <t>Amityville: The Awakening Eredmény</t>
  </si>
  <si>
    <t>Annabelle 2: The Creation</t>
  </si>
  <si>
    <t>Annabelle 2. - A teremtés</t>
  </si>
  <si>
    <t>Annabelle 2: The Creation Eredmény</t>
  </si>
  <si>
    <t>Arrival</t>
  </si>
  <si>
    <t>Érkezés</t>
  </si>
  <si>
    <t>Arrival Eredmény</t>
  </si>
  <si>
    <t>Assassin's Creed</t>
  </si>
  <si>
    <t>Assassin's Creed Eredmény</t>
  </si>
  <si>
    <t>Atomic Blonde</t>
  </si>
  <si>
    <t>Atomszőke</t>
  </si>
  <si>
    <t>Atomic Blonde Eredmény</t>
  </si>
  <si>
    <t>Aurora Borealis - Északi Fény</t>
  </si>
  <si>
    <t>Aurora Borealis - Északi Fény Eredmény</t>
  </si>
  <si>
    <t>Az Állampolgár</t>
  </si>
  <si>
    <t>Az Állampolgár Eredmény</t>
  </si>
  <si>
    <t>Baby Driver</t>
  </si>
  <si>
    <t>Nyomd, bébi, nyomd</t>
  </si>
  <si>
    <t>Baby Driver Eredmény</t>
  </si>
  <si>
    <t>Ballerina</t>
  </si>
  <si>
    <t>Balerina</t>
  </si>
  <si>
    <t>Ballerina Eredmény</t>
  </si>
  <si>
    <t>Barbie: Star Light Adventure</t>
  </si>
  <si>
    <t>Barbie: Csillagok között</t>
  </si>
  <si>
    <t>Barbie: Star Light Adventure Eredmény</t>
  </si>
  <si>
    <t>Bartók</t>
  </si>
  <si>
    <t>FilmNet</t>
  </si>
  <si>
    <t>Bartók Eredmény</t>
  </si>
  <si>
    <t>Baywatch</t>
  </si>
  <si>
    <t>Baywatch Eredmény</t>
  </si>
  <si>
    <t>Beauty and the Beast</t>
  </si>
  <si>
    <t>A szépség és a szörnyeteg</t>
  </si>
  <si>
    <t>Beauty and the Beast Eredmény</t>
  </si>
  <si>
    <t>Being Solomon</t>
  </si>
  <si>
    <t>Salamon király kalandjai</t>
  </si>
  <si>
    <t>Being Solomon Eredmény</t>
  </si>
  <si>
    <t>Blade Runner 2049</t>
  </si>
  <si>
    <t>Szárnyas fejvadász 2049</t>
  </si>
  <si>
    <t>Blade Runner 2049 Eredmény</t>
  </si>
  <si>
    <t>Blood Father</t>
  </si>
  <si>
    <t>Az utolsó emberig</t>
  </si>
  <si>
    <t>Blood Father Eredmény</t>
  </si>
  <si>
    <t>Borg/McEnroe</t>
  </si>
  <si>
    <t>A Company</t>
  </si>
  <si>
    <t>Borg/McEnroe Eredmény</t>
  </si>
  <si>
    <t>Boss Baby</t>
  </si>
  <si>
    <t>Bébi úr</t>
  </si>
  <si>
    <t>Boss Baby Eredmény</t>
  </si>
  <si>
    <t>Brazilok</t>
  </si>
  <si>
    <t>Brazilok Eredmény</t>
  </si>
  <si>
    <t>Brimstone</t>
  </si>
  <si>
    <t>Megtorlás</t>
  </si>
  <si>
    <t>Brimstone Eredmény</t>
  </si>
  <si>
    <t>Budapest Noir</t>
  </si>
  <si>
    <t>Budapest Noir Eredmény</t>
  </si>
  <si>
    <t>Cars 3</t>
  </si>
  <si>
    <t>Verdák 3</t>
  </si>
  <si>
    <t>Cars 3 Eredmény</t>
  </si>
  <si>
    <t>Chi trova un amico, trova un tesoro</t>
  </si>
  <si>
    <t>Kincs, ami nincs</t>
  </si>
  <si>
    <t>Cinenuovo</t>
  </si>
  <si>
    <t>Chi trova un amico, trova un tesoro Eredmény</t>
  </si>
  <si>
    <t>Chips</t>
  </si>
  <si>
    <t>Bukós szakasz</t>
  </si>
  <si>
    <t>Chips Eredmény</t>
  </si>
  <si>
    <t>Coco</t>
  </si>
  <si>
    <t>Coco Eredmény</t>
  </si>
  <si>
    <t>Collateral Beauty</t>
  </si>
  <si>
    <t>Váratlan szépség</t>
  </si>
  <si>
    <t>Collateral Beauty Eredmény</t>
  </si>
  <si>
    <t>Daddy's Home 2</t>
  </si>
  <si>
    <t>Megjött apuci 2</t>
  </si>
  <si>
    <t>Daddy's Home 2 Eredmény</t>
  </si>
  <si>
    <t>Deep</t>
  </si>
  <si>
    <t>Csápi - Az óceán hőse</t>
  </si>
  <si>
    <t>Deep Eredmény</t>
  </si>
  <si>
    <t>Demain tout commence/</t>
  </si>
  <si>
    <t>Derült égből apu</t>
  </si>
  <si>
    <t>Demain tout commence/ Eredmény</t>
  </si>
  <si>
    <t>Despicable Me 3</t>
  </si>
  <si>
    <t>Gru 3</t>
  </si>
  <si>
    <t>Despicable Me 3 Eredmény</t>
  </si>
  <si>
    <t>Diary of a Wimpy Kid: The Long Haul</t>
  </si>
  <si>
    <t>Egy ropi naplója - A nagy kiruccanás</t>
  </si>
  <si>
    <t>Diary of a Wimpy Kid: The Long Haul Eredmény</t>
  </si>
  <si>
    <t>Dino Time</t>
  </si>
  <si>
    <t>Dínó kaland</t>
  </si>
  <si>
    <t>Dino Time Eredmény</t>
  </si>
  <si>
    <t>Divine Order</t>
  </si>
  <si>
    <t>A nőkért</t>
  </si>
  <si>
    <t>Divine Order Eredmény</t>
  </si>
  <si>
    <t>Doctor Strange</t>
  </si>
  <si>
    <t>Doctor Strange Eredmény</t>
  </si>
  <si>
    <t>Dunkirk</t>
  </si>
  <si>
    <t>Dunkirk Eredmény</t>
  </si>
  <si>
    <t>Ég man big</t>
  </si>
  <si>
    <t>Emlékszem rád</t>
  </si>
  <si>
    <t>Ég man big Eredmény</t>
  </si>
  <si>
    <t>Egy kupac kufli</t>
  </si>
  <si>
    <t>Kedd</t>
  </si>
  <si>
    <t>Egy kupac kufli Eredmény</t>
  </si>
  <si>
    <t>Escape Room</t>
  </si>
  <si>
    <t>Szabadulószoba</t>
  </si>
  <si>
    <t>Escape Room Eredmény</t>
  </si>
  <si>
    <t>Everything, Everything</t>
  </si>
  <si>
    <t>Minden, minden</t>
  </si>
  <si>
    <t>Everything, Everything Eredmény</t>
  </si>
  <si>
    <t>Fantastic Beasts and Where to Find Them</t>
  </si>
  <si>
    <t>Legendás állatok és megfigyelésük</t>
  </si>
  <si>
    <t>Fantastic Beasts and Where to Find Them Eredmény</t>
  </si>
  <si>
    <t>FANTASTIC JOURNEY TO OZ</t>
  </si>
  <si>
    <t>FANTASZTIKUS UTAZÁS ÓZ BIRODALMÁBA</t>
  </si>
  <si>
    <t>FANTASTIC JOURNEY TO OZ Eredmény</t>
  </si>
  <si>
    <t>FANTASZTIKUS UTAZÁS ÓZ BIRODALMÁBA Eredmény</t>
  </si>
  <si>
    <t>Ferdinand</t>
  </si>
  <si>
    <t>Ferdinánd</t>
  </si>
  <si>
    <t>Ferdinand Eredmény</t>
  </si>
  <si>
    <t>Fifty Shades Darker</t>
  </si>
  <si>
    <t>A sötét ötven árnyalata</t>
  </si>
  <si>
    <t>Fifty Shades Darker Eredmény</t>
  </si>
  <si>
    <t>Fist Fight</t>
  </si>
  <si>
    <t>Pofoncsata</t>
  </si>
  <si>
    <t>Fist Fight Eredmény</t>
  </si>
  <si>
    <t>Flatliners</t>
  </si>
  <si>
    <t>Egyenesen át</t>
  </si>
  <si>
    <t>Flatliners Eredmény</t>
  </si>
  <si>
    <t>Forushande</t>
  </si>
  <si>
    <t>Az ügyfél</t>
  </si>
  <si>
    <t>Forushande Eredmény</t>
  </si>
  <si>
    <t>Fun Mom Diner</t>
  </si>
  <si>
    <t>Anyák elszabadulva</t>
  </si>
  <si>
    <t>Fun Mom Diner Eredmény</t>
  </si>
  <si>
    <t>Geostorm</t>
  </si>
  <si>
    <t>Űrvihar</t>
  </si>
  <si>
    <t>Geostorm Eredmény</t>
  </si>
  <si>
    <t>Get Out</t>
  </si>
  <si>
    <t>Tűnj el !</t>
  </si>
  <si>
    <t>Get Out Eredmény</t>
  </si>
  <si>
    <t>Ghost in The Shell</t>
  </si>
  <si>
    <t>Páncélba zárt szellem</t>
  </si>
  <si>
    <t>Ghost In the Shell</t>
  </si>
  <si>
    <t>Ghost in The Shell Eredmény</t>
  </si>
  <si>
    <t>Going in Style</t>
  </si>
  <si>
    <t>Vén rókák</t>
  </si>
  <si>
    <t>Going in Style Eredmény</t>
  </si>
  <si>
    <t>Gold</t>
  </si>
  <si>
    <t>Arany</t>
  </si>
  <si>
    <t>Gold Eredmény</t>
  </si>
  <si>
    <t>Great Wall</t>
  </si>
  <si>
    <t>A nagy fal</t>
  </si>
  <si>
    <t>Great Wall Eredmény</t>
  </si>
  <si>
    <t>Guardians of the Galaxy Vol. 2</t>
  </si>
  <si>
    <t>A galaxis őrzőivol.  2</t>
  </si>
  <si>
    <t>Guardians of the Galaxy Vol. 2 Eredmény</t>
  </si>
  <si>
    <t>Hacksaw Ridge</t>
  </si>
  <si>
    <t>A fegyvertelen katona</t>
  </si>
  <si>
    <t>Hacksaw Ridge Eredmény</t>
  </si>
  <si>
    <t>Happy Death Day</t>
  </si>
  <si>
    <t>Boldog halálnapot!</t>
  </si>
  <si>
    <t>Happy Death Day Eredmény</t>
  </si>
  <si>
    <t>Happy Family</t>
  </si>
  <si>
    <t>Szörnyen boldog család</t>
  </si>
  <si>
    <t>Happy Family Eredmény</t>
  </si>
  <si>
    <t>Hetedik alabárdos</t>
  </si>
  <si>
    <t>Sky Film</t>
  </si>
  <si>
    <t>Hetedik alabárdos Eredmény</t>
  </si>
  <si>
    <t>HhhH</t>
  </si>
  <si>
    <t>HHhH - Himmler agyát Heydrichnek hívják</t>
  </si>
  <si>
    <t>HhhH Eredmény</t>
  </si>
  <si>
    <t>Hidden Figures</t>
  </si>
  <si>
    <t>A számolás joga</t>
  </si>
  <si>
    <t>Hidden Figures Eredmény</t>
  </si>
  <si>
    <t>Home Again</t>
  </si>
  <si>
    <t>Újra otthon</t>
  </si>
  <si>
    <t>Home Again Eredmény</t>
  </si>
  <si>
    <t>How to Be a Latin Lover</t>
  </si>
  <si>
    <t>Hogyan legyél latin szerető</t>
  </si>
  <si>
    <t>How to Be a Latin Lover Eredmény</t>
  </si>
  <si>
    <t>Hymyilevä mies</t>
  </si>
  <si>
    <t>Olli Mäki legboldogabb napja</t>
  </si>
  <si>
    <t>Hymyilevä mies Eredmény</t>
  </si>
  <si>
    <t>Incarnate</t>
  </si>
  <si>
    <t>A démon arca</t>
  </si>
  <si>
    <t>Incarnate Eredmény</t>
  </si>
  <si>
    <t>Inhumans</t>
  </si>
  <si>
    <t>Inhumans Eredmény</t>
  </si>
  <si>
    <t xml:space="preserve">It  </t>
  </si>
  <si>
    <t xml:space="preserve">Az   </t>
  </si>
  <si>
    <t>It   Eredmény</t>
  </si>
  <si>
    <t>It’s not the time of my life</t>
  </si>
  <si>
    <t>Ernelláék Farkaséknál</t>
  </si>
  <si>
    <t>It’s not the time of my life Eredmény</t>
  </si>
  <si>
    <t>IZZIE'S WAY HOME</t>
  </si>
  <si>
    <t>IZZIE NYOMÁBAN</t>
  </si>
  <si>
    <t>IZZIE'S WAY HOME Eredmény</t>
  </si>
  <si>
    <t>Jackie</t>
  </si>
  <si>
    <t>Jackie Eredmény</t>
  </si>
  <si>
    <t>Jigsaw</t>
  </si>
  <si>
    <t>Fűrész - Újra játékban</t>
  </si>
  <si>
    <t>Jigsaw Eredmény</t>
  </si>
  <si>
    <t>John Wick: Chapter 2</t>
  </si>
  <si>
    <t>John Wick: 2. felvonás</t>
  </si>
  <si>
    <t>John Wick: Chapter 2 Eredmény</t>
  </si>
  <si>
    <t>Jour J</t>
  </si>
  <si>
    <t>Oltári baki</t>
  </si>
  <si>
    <t>Jour J Eredmény</t>
  </si>
  <si>
    <t>Julieta</t>
  </si>
  <si>
    <t>Julieta Eredmény</t>
  </si>
  <si>
    <t>Jumanji: Welcome to the Jungle</t>
  </si>
  <si>
    <t>Jumanji - Vár a dzsungel</t>
  </si>
  <si>
    <t>Jumanji: Welcome to the Jungle Eredmény</t>
  </si>
  <si>
    <t xml:space="preserve">Jungle  </t>
  </si>
  <si>
    <t>Dzsungel</t>
  </si>
  <si>
    <t>Pannonia</t>
  </si>
  <si>
    <t>Jungle   Eredmény</t>
  </si>
  <si>
    <t>Jungle Bunch</t>
  </si>
  <si>
    <t>Dzsungel mentőakció</t>
  </si>
  <si>
    <t>Jungle Bunch Eredmény</t>
  </si>
  <si>
    <t>Jupiter s Moon</t>
  </si>
  <si>
    <t>Jupiter holdja</t>
  </si>
  <si>
    <t>Jupiter s Moon Eredmény</t>
  </si>
  <si>
    <t>Just Drop Dead</t>
  </si>
  <si>
    <t>Halj már meg!</t>
  </si>
  <si>
    <t>Just Drop Dead Eredmény</t>
  </si>
  <si>
    <t>Justice League</t>
  </si>
  <si>
    <t>Az igazság ligája</t>
  </si>
  <si>
    <t>Justice League Eredmény</t>
  </si>
  <si>
    <t>K.O.</t>
  </si>
  <si>
    <t>K.O. Eredmény</t>
  </si>
  <si>
    <t>Kiki</t>
  </si>
  <si>
    <t>Szex receptre</t>
  </si>
  <si>
    <t>Kiki Eredmény</t>
  </si>
  <si>
    <t>Kincsem</t>
  </si>
  <si>
    <t>Kincsem Eredmény</t>
  </si>
  <si>
    <t>King Arthur: Legend of the Sword</t>
  </si>
  <si>
    <t>Arthur király - A kard legendája</t>
  </si>
  <si>
    <t>King Arthur: Legend of the Sword Eredmény</t>
  </si>
  <si>
    <t>Kingsman: The Golden Circle</t>
  </si>
  <si>
    <t>Kingsman: Az aranykör</t>
  </si>
  <si>
    <t>Kingsman: The Golden Circle Eredmény</t>
  </si>
  <si>
    <t>Knock</t>
  </si>
  <si>
    <t>Doktor Knock</t>
  </si>
  <si>
    <t>Knock Eredmény</t>
  </si>
  <si>
    <t>Kojot</t>
  </si>
  <si>
    <t>Hungaricom</t>
  </si>
  <si>
    <t>Kojot Eredmény</t>
  </si>
  <si>
    <t>Kong: Koponya-sziget</t>
  </si>
  <si>
    <t xml:space="preserve">Kong - Koponyasziget </t>
  </si>
  <si>
    <t>Kong: Koponya-sziget Eredmény</t>
  </si>
  <si>
    <t>L'odyssée</t>
  </si>
  <si>
    <t>A mélység kalandora</t>
  </si>
  <si>
    <t>L'odyssée Eredmény</t>
  </si>
  <si>
    <t>La La Land</t>
  </si>
  <si>
    <t>Kaliforniai álom</t>
  </si>
  <si>
    <t>La La Land Eredmény</t>
  </si>
  <si>
    <t>La tortue rouge</t>
  </si>
  <si>
    <t>A vörös teknős</t>
  </si>
  <si>
    <t>La tortue rouge Eredmény</t>
  </si>
  <si>
    <t>Lady Macbeth</t>
  </si>
  <si>
    <t>Lady Macbeth Eredmény</t>
  </si>
  <si>
    <t>Le sens de la fete</t>
  </si>
  <si>
    <t>Eszeveszett esküvő</t>
  </si>
  <si>
    <t>Le sens de la fete Eredmény</t>
  </si>
  <si>
    <t>Leatherface</t>
  </si>
  <si>
    <t>Bőrpofa</t>
  </si>
  <si>
    <t>Leatherface Eredmény</t>
  </si>
  <si>
    <t>Lengemesék</t>
  </si>
  <si>
    <t>Lengemesék Eredmény</t>
  </si>
  <si>
    <t>Les Exes</t>
  </si>
  <si>
    <t>Szex, ex, szerelem</t>
  </si>
  <si>
    <t>Les Exes Eredmény</t>
  </si>
  <si>
    <t>Life</t>
  </si>
  <si>
    <t xml:space="preserve">Élet </t>
  </si>
  <si>
    <t>Life Eredmény</t>
  </si>
  <si>
    <t>Liliom ösvény</t>
  </si>
  <si>
    <t>Liliom ösvény Eredmény</t>
  </si>
  <si>
    <t>Lion</t>
  </si>
  <si>
    <t>Oroszlán</t>
  </si>
  <si>
    <t>Lion Eredmény</t>
  </si>
  <si>
    <t>Live by Night</t>
  </si>
  <si>
    <t>Az éjszaka törvénye</t>
  </si>
  <si>
    <t>Live by Night Eredmény</t>
  </si>
  <si>
    <t>Logan</t>
  </si>
  <si>
    <t>Logan – Farkas</t>
  </si>
  <si>
    <t>Logan Eredmény</t>
  </si>
  <si>
    <t>Logan Lucky</t>
  </si>
  <si>
    <t>Logan Lucky - A tuti balhé</t>
  </si>
  <si>
    <t>Logan Lucky Eredmény</t>
  </si>
  <si>
    <t>Lost in Paris</t>
  </si>
  <si>
    <t>Elveszve Párizsban</t>
  </si>
  <si>
    <t>Lost in Paris Eredmény</t>
  </si>
  <si>
    <t>Madame</t>
  </si>
  <si>
    <t>Madame Eredmény</t>
  </si>
  <si>
    <t>Madeleine</t>
  </si>
  <si>
    <t>Amego</t>
  </si>
  <si>
    <t>127.976</t>
  </si>
  <si>
    <t>Madeleine Eredmény</t>
  </si>
  <si>
    <t>Manchester by the Sea</t>
  </si>
  <si>
    <t>A régi város</t>
  </si>
  <si>
    <t>Manchester by the Sea Eredmény</t>
  </si>
  <si>
    <t>Midwife</t>
  </si>
  <si>
    <t>Én és a mostohám</t>
  </si>
  <si>
    <t>Midwife Eredmény</t>
  </si>
  <si>
    <t>Moonlight</t>
  </si>
  <si>
    <t>Holdfény</t>
  </si>
  <si>
    <t>Moonlight Eredmény</t>
  </si>
  <si>
    <t>Mother!</t>
  </si>
  <si>
    <t>Anyám!</t>
  </si>
  <si>
    <t>Mother! Eredmény</t>
  </si>
  <si>
    <t>MR STEIN GOES ONLINE</t>
  </si>
  <si>
    <t>A MAGAS ŐSZ FÉRFI TÁRSAT KERES</t>
  </si>
  <si>
    <t>MR STEIN GOES ONLINE Eredmény</t>
  </si>
  <si>
    <t>Mullewapp</t>
  </si>
  <si>
    <t>Legeslegjobb cimborák</t>
  </si>
  <si>
    <t>Mullewapp Eredmény</t>
  </si>
  <si>
    <t>Mummy</t>
  </si>
  <si>
    <t>A múmia</t>
  </si>
  <si>
    <t>Mummy Eredmény</t>
  </si>
  <si>
    <t xml:space="preserve">Murder on the Orient Express </t>
  </si>
  <si>
    <t>Gyilkosság az Orient Expresszen</t>
  </si>
  <si>
    <t>Murder on the Orient Express  Eredmény</t>
  </si>
  <si>
    <t>My Little Pony: The Movie</t>
  </si>
  <si>
    <t>My Little Pony - A film</t>
  </si>
  <si>
    <t>My Little Pony: The Movie Eredmény</t>
  </si>
  <si>
    <t>Nine Lives</t>
  </si>
  <si>
    <t>Kilenc élet</t>
  </si>
  <si>
    <t>Nine Lives Eredmény</t>
  </si>
  <si>
    <t>Nocturnal Animals</t>
  </si>
  <si>
    <t>Éjszakai ragadozók</t>
  </si>
  <si>
    <t>Nocturnal Animals Eredmény</t>
  </si>
  <si>
    <t>Odyssey</t>
  </si>
  <si>
    <t>Odyssey Eredmény</t>
  </si>
  <si>
    <t>Office Christmas Party</t>
  </si>
  <si>
    <t>Hivatali Karácsony</t>
  </si>
  <si>
    <t>Office Christmas Party Eredmény</t>
  </si>
  <si>
    <t>On The Milky Road</t>
  </si>
  <si>
    <t>Tejben vajben szerelemben</t>
  </si>
  <si>
    <t>On The Milky Road Eredmény</t>
  </si>
  <si>
    <t>Once Upon a Time in Venice</t>
  </si>
  <si>
    <t>Volt egyszer egy Venice</t>
  </si>
  <si>
    <t>Once Upon a Time in Venice Eredmény</t>
  </si>
  <si>
    <t>Open water - Cage dive</t>
  </si>
  <si>
    <t>Nyílt tengeren: Cápák között</t>
  </si>
  <si>
    <t>Open water - Cage dive Eredmény</t>
  </si>
  <si>
    <t>Ostatnia rodzina</t>
  </si>
  <si>
    <t>Az utolsó család</t>
  </si>
  <si>
    <t>Ostatnia rodzina Eredmény</t>
  </si>
  <si>
    <t>Overdrive</t>
  </si>
  <si>
    <t>Kipörgetve</t>
  </si>
  <si>
    <t>Overdrive Eredmény</t>
  </si>
  <si>
    <t>Ozzy</t>
  </si>
  <si>
    <t>Állati nagy szökés</t>
  </si>
  <si>
    <t>Ozzy Eredmény</t>
  </si>
  <si>
    <t>Paddington 2</t>
  </si>
  <si>
    <t>Paddington 2 Eredmény</t>
  </si>
  <si>
    <t>Pappa Pia</t>
  </si>
  <si>
    <t>Pappa Pia Eredmény</t>
  </si>
  <si>
    <t>Passengers</t>
  </si>
  <si>
    <t>Utazók</t>
  </si>
  <si>
    <t>Passengers Eredmény</t>
  </si>
  <si>
    <t>Perfetti sconosciuti</t>
  </si>
  <si>
    <t>Teljesen idegenek</t>
  </si>
  <si>
    <t>Perfetti sconosciuti Eredmény</t>
  </si>
  <si>
    <t>Pirates of the Caribbean: Dead Men Tell No Tales</t>
  </si>
  <si>
    <t>A Karib-tenger kalózai: Salazár bosszúja</t>
  </si>
  <si>
    <t>Pirates of the Caribbean: Dead Men Tell No Tales Eredmény</t>
  </si>
  <si>
    <t>Pitch Perfect 3</t>
  </si>
  <si>
    <t>Tökéletes hang 3</t>
  </si>
  <si>
    <t>Pitch Perfect 3 Eredmény</t>
  </si>
  <si>
    <t>Porto</t>
  </si>
  <si>
    <t>Porto 35mm</t>
  </si>
  <si>
    <t>Porto Eredmény</t>
  </si>
  <si>
    <t>Power Rangeres</t>
  </si>
  <si>
    <t>Power Rangeres Eredmény</t>
  </si>
  <si>
    <t>Rabbit School</t>
  </si>
  <si>
    <t>Nyuszi suli</t>
  </si>
  <si>
    <t>Rabbit School Eredmény</t>
  </si>
  <si>
    <t>Radin !</t>
  </si>
  <si>
    <t>A sóher</t>
  </si>
  <si>
    <t>Radin ! Eredmény</t>
  </si>
  <si>
    <t>Raid Dingue</t>
  </si>
  <si>
    <t>A törvény nemében</t>
  </si>
  <si>
    <t>RAID DINGUE</t>
  </si>
  <si>
    <t>RAID - A TÖRVÉNY NEMÉBEN</t>
  </si>
  <si>
    <t>Raid Dingue Eredmény</t>
  </si>
  <si>
    <t>Renegades</t>
  </si>
  <si>
    <t>Renegátok</t>
  </si>
  <si>
    <t>Renegades Eredmény</t>
  </si>
  <si>
    <t>Resident Evil: The Final Chapter</t>
  </si>
  <si>
    <t>Kaptár - Utolsó fejezet</t>
  </si>
  <si>
    <t>Resident Evil: The Final Chapter Eredmény</t>
  </si>
  <si>
    <t>Richard the Stork</t>
  </si>
  <si>
    <t>Ricsi a gólya</t>
  </si>
  <si>
    <t>Richard the Stork Eredmény</t>
  </si>
  <si>
    <t>Rings</t>
  </si>
  <si>
    <t>Körök</t>
  </si>
  <si>
    <t>Rings Eredmény</t>
  </si>
  <si>
    <t>Rock Dog</t>
  </si>
  <si>
    <t>Rock Csont</t>
  </si>
  <si>
    <t>Rock Dog Eredmény</t>
  </si>
  <si>
    <t>Rodin</t>
  </si>
  <si>
    <t>Rodin - Az alkotó</t>
  </si>
  <si>
    <t>Rodin Eredmény</t>
  </si>
  <si>
    <t>Rogue One: A Star Wars Story</t>
  </si>
  <si>
    <t>Zsivány Egyes: Egy Star Wars történet (12)</t>
  </si>
  <si>
    <t>Rogue One: A Star Wars Story Eredmény</t>
  </si>
  <si>
    <t>Rough Night</t>
  </si>
  <si>
    <t>Csajok hajnlaig</t>
  </si>
  <si>
    <t>Rough Night Eredmény</t>
  </si>
  <si>
    <t>Santa Swap</t>
  </si>
  <si>
    <t>Mikulás Karácsonyra</t>
  </si>
  <si>
    <t>Santa Swap Eredmény</t>
  </si>
  <si>
    <t xml:space="preserve">Seven Sisters </t>
  </si>
  <si>
    <t>Hét nővér</t>
  </si>
  <si>
    <t>Seven Sisters  Eredmény</t>
  </si>
  <si>
    <t>Sheep and Wolves</t>
  </si>
  <si>
    <t>Állati csetepata</t>
  </si>
  <si>
    <t>Sheep and Wolves Eredmény</t>
  </si>
  <si>
    <t>Shut In</t>
  </si>
  <si>
    <t>Bezárva</t>
  </si>
  <si>
    <t>Shut In Eredmény</t>
  </si>
  <si>
    <t>Silence</t>
  </si>
  <si>
    <t>Némaság</t>
  </si>
  <si>
    <t>Silence Eredmény</t>
  </si>
  <si>
    <t>Sing</t>
  </si>
  <si>
    <t>Énekelj!</t>
  </si>
  <si>
    <t>Sing Eredmény</t>
  </si>
  <si>
    <t>Smurfs: The Lost Village</t>
  </si>
  <si>
    <t>Hupikék törpikék 3. - Az elveszett falu</t>
  </si>
  <si>
    <t>Smurfs: The Lost Village Eredmény</t>
  </si>
  <si>
    <t>Snatched</t>
  </si>
  <si>
    <t>Ó, anyám!</t>
  </si>
  <si>
    <t>Snatched Eredmény</t>
  </si>
  <si>
    <t>Soul Exodus</t>
  </si>
  <si>
    <t>Soul Exodus Eredmény</t>
  </si>
  <si>
    <t>Spider-Man: Homecoming</t>
  </si>
  <si>
    <t>Pókember – Hazatérés</t>
  </si>
  <si>
    <t>Spider-Man: Homecoming Eredmény</t>
  </si>
  <si>
    <t>Split</t>
  </si>
  <si>
    <t>Széttörve</t>
  </si>
  <si>
    <t>Split Eredmény</t>
  </si>
  <si>
    <t>Star Wars : The Last Jedi</t>
  </si>
  <si>
    <t>Star Wars : Az utolsó Jedik</t>
  </si>
  <si>
    <t>Star Wars : The Last Jedi Eredmény</t>
  </si>
  <si>
    <t>Stefan Zweig: Farewell to Europe</t>
  </si>
  <si>
    <t>Stefan Zweig - Búcsú Európától</t>
  </si>
  <si>
    <t>Stefan Zweig: Farewell to Europe Eredmény</t>
  </si>
  <si>
    <t>Strangled</t>
  </si>
  <si>
    <t>A martfűi rém</t>
  </si>
  <si>
    <t>Strangled Eredmény</t>
  </si>
  <si>
    <t>Stratton</t>
  </si>
  <si>
    <t>Stratton Eredmény</t>
  </si>
  <si>
    <t>Suburbicon</t>
  </si>
  <si>
    <t>Suburbicon Eredmény</t>
  </si>
  <si>
    <t>Surf's Up 2: WaveMania</t>
  </si>
  <si>
    <t>Vigyázz, kész, szörf! 2</t>
  </si>
  <si>
    <t>Surf's Up 2: WaveMania Eredmény</t>
  </si>
  <si>
    <t>T2 Trainspotting</t>
  </si>
  <si>
    <t>T2 Trainspotting Eredmény</t>
  </si>
  <si>
    <t>Tadeo Jones 2: El secreto del Rey Midas</t>
  </si>
  <si>
    <t>Tad, az utolsó felfedező</t>
  </si>
  <si>
    <t>Tadeo Jones 2: El secreto del Rey Midas Eredmény</t>
  </si>
  <si>
    <t>Tékasztorik</t>
  </si>
  <si>
    <t>Anjou Lafayette</t>
  </si>
  <si>
    <t>Tékasztorik Eredmény</t>
  </si>
  <si>
    <t>Telle mere, telle fille</t>
  </si>
  <si>
    <t>Bébibumm</t>
  </si>
  <si>
    <t>Telle mere, telle fille Eredmény</t>
  </si>
  <si>
    <t>Testről és lélekről</t>
  </si>
  <si>
    <t>Testről és Lélekről</t>
  </si>
  <si>
    <t>Testről és lélekről Eredmény</t>
  </si>
  <si>
    <t xml:space="preserve">The Beautiful Days of Aranjuez   </t>
  </si>
  <si>
    <t>Aranjuezi szép napok</t>
  </si>
  <si>
    <t>The Beautiful Days of Aranjuez    Eredmény</t>
  </si>
  <si>
    <t>The Beguiled</t>
  </si>
  <si>
    <t>Csábítás</t>
  </si>
  <si>
    <t>The Beguiled Eredmény</t>
  </si>
  <si>
    <t>The Big Sick</t>
  </si>
  <si>
    <t>Rögtönzött szerelem</t>
  </si>
  <si>
    <t>The Big Sick Eredmény</t>
  </si>
  <si>
    <t>The Bye Bye Man</t>
  </si>
  <si>
    <t>Bye Bye Man - A rettegés neve</t>
  </si>
  <si>
    <t>The Bye Bye Man Eredmény</t>
  </si>
  <si>
    <t>The Circle</t>
  </si>
  <si>
    <t>A kör</t>
  </si>
  <si>
    <t>The Circle Eredmény</t>
  </si>
  <si>
    <t>The Dark Tower</t>
  </si>
  <si>
    <t>A setét torony</t>
  </si>
  <si>
    <t>The Dark Tower Eredmény</t>
  </si>
  <si>
    <t>The Dragon Spell</t>
  </si>
  <si>
    <t>Sárkányvarázs</t>
  </si>
  <si>
    <t>The Dragon Spell Eredmény</t>
  </si>
  <si>
    <t>The Emoji Movie</t>
  </si>
  <si>
    <t>Az Emoji-film</t>
  </si>
  <si>
    <t>The Emoji Movie Eredmény</t>
  </si>
  <si>
    <t>The Fate of the Furious</t>
  </si>
  <si>
    <t>Halálos iramban 8</t>
  </si>
  <si>
    <t>előjátszás</t>
  </si>
  <si>
    <t>The Fate of the Furious Eredmény</t>
  </si>
  <si>
    <t>The Founder</t>
  </si>
  <si>
    <t>Az alapító</t>
  </si>
  <si>
    <t>The Founder Eredmény</t>
  </si>
  <si>
    <t>The Greatest Showman</t>
  </si>
  <si>
    <t>A legnagyobb showman</t>
  </si>
  <si>
    <t>The Greatest Showman Eredmény</t>
  </si>
  <si>
    <t>The Gruffalo</t>
  </si>
  <si>
    <t>Graffalo és barátai</t>
  </si>
  <si>
    <t>The Gruffalo Eredmény</t>
  </si>
  <si>
    <t>The Hitman's Bodyguard</t>
  </si>
  <si>
    <t>Sokkal több mint testőr</t>
  </si>
  <si>
    <t>The Hitman's Bodyguard Eredmény</t>
  </si>
  <si>
    <t>The House</t>
  </si>
  <si>
    <t>A szerencse háza</t>
  </si>
  <si>
    <t>The House Eredmény</t>
  </si>
  <si>
    <t>The Killing of a Sacred Deer</t>
  </si>
  <si>
    <t>Egy szent szarvas meggyilkolása</t>
  </si>
  <si>
    <t>The Killing of a Sacred Deer Eredmény</t>
  </si>
  <si>
    <t xml:space="preserve">The LEGO Batman Movie </t>
  </si>
  <si>
    <t xml:space="preserve">Lego Batman - A film </t>
  </si>
  <si>
    <t>The LEGO Batman Movie  Eredmény</t>
  </si>
  <si>
    <t>The Lego Ninjago Movie</t>
  </si>
  <si>
    <t>A Lego Ninjago film</t>
  </si>
  <si>
    <t>The Lego Ninjago Movie Eredmény</t>
  </si>
  <si>
    <t>The Little Vampire</t>
  </si>
  <si>
    <t>A kis vámpír</t>
  </si>
  <si>
    <t>The Little Vampire Eredmény</t>
  </si>
  <si>
    <t>The Nut Job 2: Nutty by Nature</t>
  </si>
  <si>
    <t>A mogyoró-meló 2.</t>
  </si>
  <si>
    <t>The Nut Job 2: Nutty by Nature Eredmény</t>
  </si>
  <si>
    <t>The Only Living Boy in New York</t>
  </si>
  <si>
    <t>New York-i afférok</t>
  </si>
  <si>
    <t>The Only Living Boy in New York Eredmény</t>
  </si>
  <si>
    <t>The Promise</t>
  </si>
  <si>
    <t>Az ígéret</t>
  </si>
  <si>
    <t>The Promise Eredmény</t>
  </si>
  <si>
    <t>The Snowman</t>
  </si>
  <si>
    <t>Hóember</t>
  </si>
  <si>
    <t>The Snowman Eredmény</t>
  </si>
  <si>
    <t>The Son of Bigfoot</t>
  </si>
  <si>
    <t>Óriásláb fia</t>
  </si>
  <si>
    <t>The Son of Bigfoot Eredmény</t>
  </si>
  <si>
    <t>The Space in Between: Marina Abramovic and Brazil</t>
  </si>
  <si>
    <t>Marina Abramovic - A távolság, ami összeköt</t>
  </si>
  <si>
    <t>The Space in Between: Marina Abramovic and Brazil Eredmény</t>
  </si>
  <si>
    <t>The Vault</t>
  </si>
  <si>
    <t>A széf</t>
  </si>
  <si>
    <t>The Vault Eredmény</t>
  </si>
  <si>
    <t>The White King</t>
  </si>
  <si>
    <t>A fehér király</t>
  </si>
  <si>
    <t>The White King Eredmény</t>
  </si>
  <si>
    <t>The Zookeeper's Wife</t>
  </si>
  <si>
    <t>Menedék</t>
  </si>
  <si>
    <t>The Zookeeper's Wife Eredmény</t>
  </si>
  <si>
    <t>Thor : Ragnarok</t>
  </si>
  <si>
    <t>Thor : Ragnarök</t>
  </si>
  <si>
    <t>Thor : Ragnarok Eredmény</t>
  </si>
  <si>
    <t>Transformers: The Last Knight</t>
  </si>
  <si>
    <t>Transformers: Az utolsó lovag</t>
  </si>
  <si>
    <t>Transformers: The Last Knight Eredmény</t>
  </si>
  <si>
    <t>Trolls</t>
  </si>
  <si>
    <t>Trollok</t>
  </si>
  <si>
    <t>Trolls Eredmény</t>
  </si>
  <si>
    <t>Tulip Fever</t>
  </si>
  <si>
    <t>Tulipánláz</t>
  </si>
  <si>
    <t>Tulip Fever Eredmény</t>
  </si>
  <si>
    <t>Ultra</t>
  </si>
  <si>
    <t>Ultra Eredmény</t>
  </si>
  <si>
    <t>Un petit boulot</t>
  </si>
  <si>
    <t>Másodállás</t>
  </si>
  <si>
    <t>Un petit boulot Eredmény</t>
  </si>
  <si>
    <t>Underworld: Blood Wars</t>
  </si>
  <si>
    <t>Underworld – Vérözön</t>
  </si>
  <si>
    <t>Underworld: Blood Wars Eredmény</t>
  </si>
  <si>
    <t>Unforgettable</t>
  </si>
  <si>
    <t>Öldöklő szerelem</t>
  </si>
  <si>
    <t>Unforgettable Eredmény</t>
  </si>
  <si>
    <t>Unlocked</t>
  </si>
  <si>
    <t>Élesítve</t>
  </si>
  <si>
    <t>Unlocked Eredmény</t>
  </si>
  <si>
    <t>Up For Love</t>
  </si>
  <si>
    <t>Életem NAGY szerelme</t>
  </si>
  <si>
    <t>Up For Love Eredmény</t>
  </si>
  <si>
    <t>Vaiana</t>
  </si>
  <si>
    <t>Vaiana Eredmény</t>
  </si>
  <si>
    <t>Vakfolt</t>
  </si>
  <si>
    <t>Vakfolt Eredmény</t>
  </si>
  <si>
    <t>Valerian</t>
  </si>
  <si>
    <t>Valerian Eredmény</t>
  </si>
  <si>
    <t>Valerian and the City of a Thousand Planets</t>
  </si>
  <si>
    <t>Valerian és az ezer bolygó városa</t>
  </si>
  <si>
    <t>Valerian and the City of a Thousand Planets Eredmény</t>
  </si>
  <si>
    <t>Victoria and Abdul</t>
  </si>
  <si>
    <t>Viktória királynő és Abdul</t>
  </si>
  <si>
    <t>Victoria and Abdul Eredmény</t>
  </si>
  <si>
    <t>Vier gegen die Bank</t>
  </si>
  <si>
    <t>Négyen a bank ellen</t>
  </si>
  <si>
    <t>Vier gegen die Bank Eredmény</t>
  </si>
  <si>
    <t>Voyage of Time: Life's Journey</t>
  </si>
  <si>
    <t>Az Univerzum története</t>
  </si>
  <si>
    <t>Voyage of Time: Life's Journey Eredmény</t>
  </si>
  <si>
    <t>War for the Planet of the Apes</t>
  </si>
  <si>
    <t>A majmok bolygója – Háború</t>
  </si>
  <si>
    <t>War for the Planet of the Apes Eredmény</t>
  </si>
  <si>
    <t>Why Him ?</t>
  </si>
  <si>
    <t>Miért pont ő?</t>
  </si>
  <si>
    <t>Why Him ? Eredmény</t>
  </si>
  <si>
    <t>Why We're Killing Gunther</t>
  </si>
  <si>
    <t>Nyírjuk ki Güntert</t>
  </si>
  <si>
    <t>Why We're Killing Gunther Eredmény</t>
  </si>
  <si>
    <t>Willkommen bei den Hartmanns</t>
  </si>
  <si>
    <t>Isten hozott Németországban!</t>
  </si>
  <si>
    <t>Willkommen bei den Hartmanns Eredmény</t>
  </si>
  <si>
    <t>Wind River</t>
  </si>
  <si>
    <t>Gyilkos nyomon</t>
  </si>
  <si>
    <t>Wind River Eredmény</t>
  </si>
  <si>
    <t>With Open Arms</t>
  </si>
  <si>
    <t>Romazuri</t>
  </si>
  <si>
    <t>With Open Arms Eredmény</t>
  </si>
  <si>
    <t xml:space="preserve">Wonder  </t>
  </si>
  <si>
    <t>Az igazi csoda</t>
  </si>
  <si>
    <t>Wonder   Eredmény</t>
  </si>
  <si>
    <t>Wonder Wheel</t>
  </si>
  <si>
    <t>Wonder Wheel - Az óriáskerék</t>
  </si>
  <si>
    <t>Wonder Wheel Eredmény</t>
  </si>
  <si>
    <t>Wonder Woman</t>
  </si>
  <si>
    <t>Wonder Woman Eredmény</t>
  </si>
  <si>
    <t>xXx: Return of Xander Cage</t>
  </si>
  <si>
    <t>xXx: Újra akcióban</t>
  </si>
  <si>
    <t>xXx: Return of Xander Cage Eredmény</t>
  </si>
  <si>
    <t>Végösszeg</t>
  </si>
  <si>
    <t>MAGYARORSZÁG 2017. ÉVES TOPLISTA</t>
  </si>
  <si>
    <t xml:space="preserve">Star Wars : The Last Jedi  </t>
  </si>
  <si>
    <t>Becsült adatok.</t>
  </si>
  <si>
    <t>A forgalmazók által közzétett</t>
  </si>
  <si>
    <t xml:space="preserve">Kincsem  </t>
  </si>
  <si>
    <t>heti és hétvégi forgalmi</t>
  </si>
  <si>
    <t xml:space="preserve">Thor : Ragnarok  </t>
  </si>
  <si>
    <t>adatok alapján.</t>
  </si>
  <si>
    <t xml:space="preserve">The Fate of the Furious  </t>
  </si>
  <si>
    <t xml:space="preserve">Pirates of the Caribbean: Dead Men Tell No Tales  </t>
  </si>
  <si>
    <t xml:space="preserve"> A forgalmazótól</t>
  </si>
  <si>
    <t xml:space="preserve">Guardians of the Galaxy Vol. 2  </t>
  </si>
  <si>
    <t>kapott éves összesítés alapján.</t>
  </si>
  <si>
    <t xml:space="preserve">It    </t>
  </si>
  <si>
    <t xml:space="preserve">Beauty and the Beast  </t>
  </si>
  <si>
    <t xml:space="preserve">A Viszkis  </t>
  </si>
  <si>
    <t xml:space="preserve">A Bad Moms Christmas  </t>
  </si>
  <si>
    <t xml:space="preserve">Logan  </t>
  </si>
  <si>
    <t xml:space="preserve">Pappa Pia  </t>
  </si>
  <si>
    <t xml:space="preserve">Passengers  </t>
  </si>
  <si>
    <t xml:space="preserve">Spider-Man: Homecoming  </t>
  </si>
  <si>
    <t xml:space="preserve">Boss Baby  </t>
  </si>
  <si>
    <t>The Great Wall</t>
  </si>
  <si>
    <t xml:space="preserve">Dunkirk  </t>
  </si>
  <si>
    <t xml:space="preserve">Kingsman: The Golden Circle  </t>
  </si>
  <si>
    <t xml:space="preserve">Alien: Covenant  </t>
  </si>
  <si>
    <t xml:space="preserve">Valerian and the City of a Thousand Planets  </t>
  </si>
  <si>
    <t xml:space="preserve">Jumanji: Welcome to the Jungle  </t>
  </si>
  <si>
    <t xml:space="preserve">Justice League  </t>
  </si>
  <si>
    <t xml:space="preserve">Wonder Woman  </t>
  </si>
  <si>
    <t xml:space="preserve">Rogue One: A Star Wars Story  </t>
  </si>
  <si>
    <t xml:space="preserve">Annabelle 2: The Creation  </t>
  </si>
  <si>
    <t xml:space="preserve">Blade Runner 2049  </t>
  </si>
  <si>
    <t xml:space="preserve">Kong: Koponya-sziget  </t>
  </si>
  <si>
    <t xml:space="preserve">A Dog's Purpose  </t>
  </si>
  <si>
    <t xml:space="preserve">Cars 3  </t>
  </si>
  <si>
    <t xml:space="preserve">Murder on the Orient Express   </t>
  </si>
  <si>
    <t xml:space="preserve">La La Land  </t>
  </si>
  <si>
    <t xml:space="preserve">Everything, Everything  </t>
  </si>
  <si>
    <t xml:space="preserve">Geostorm  </t>
  </si>
  <si>
    <t xml:space="preserve">John Wick: Chapter 2  </t>
  </si>
  <si>
    <t xml:space="preserve">The Hitman's Bodyguard  </t>
  </si>
  <si>
    <t xml:space="preserve">The Emoji Movie  </t>
  </si>
  <si>
    <t xml:space="preserve">Sing  </t>
  </si>
  <si>
    <t xml:space="preserve">Why Him ?  </t>
  </si>
  <si>
    <t xml:space="preserve">War for the Planet of the Apes  </t>
  </si>
  <si>
    <t xml:space="preserve">The LEGO Batman Movie   </t>
  </si>
  <si>
    <t xml:space="preserve">Going in Style  </t>
  </si>
  <si>
    <t xml:space="preserve">Smurfs: The Lost Village  </t>
  </si>
  <si>
    <t xml:space="preserve">Baby Driver  </t>
  </si>
  <si>
    <t>Ghost in the Shell</t>
  </si>
  <si>
    <t xml:space="preserve">Rough Night  </t>
  </si>
  <si>
    <t xml:space="preserve">The Dark Tower  </t>
  </si>
  <si>
    <t xml:space="preserve">Ferdinand  </t>
  </si>
  <si>
    <t xml:space="preserve">Testről és lélekről  </t>
  </si>
  <si>
    <t xml:space="preserve">Jigsaw  </t>
  </si>
  <si>
    <t xml:space="preserve">Home Again  </t>
  </si>
  <si>
    <t xml:space="preserve">The Nut Job 2: Nutty by Nature  </t>
  </si>
  <si>
    <t xml:space="preserve">Assassin's Creed  </t>
  </si>
  <si>
    <t xml:space="preserve">King Arthur: Legend of the Sword  </t>
  </si>
  <si>
    <t xml:space="preserve">Brazilok  </t>
  </si>
  <si>
    <t xml:space="preserve">Fist Fight  </t>
  </si>
  <si>
    <t xml:space="preserve">The Lego Ninjago Movie  </t>
  </si>
  <si>
    <t xml:space="preserve">Resident Evil: The Final Chapter  </t>
  </si>
  <si>
    <t xml:space="preserve">Life  </t>
  </si>
  <si>
    <t xml:space="preserve">Coco  </t>
  </si>
  <si>
    <t xml:space="preserve">Ballerina  </t>
  </si>
  <si>
    <t xml:space="preserve">The House  </t>
  </si>
  <si>
    <t xml:space="preserve">The Son of Bigfoot  </t>
  </si>
  <si>
    <t xml:space="preserve">Hacksaw Ridge  </t>
  </si>
  <si>
    <t xml:space="preserve">Diary of a Wimpy Kid: The Long Haul  </t>
  </si>
  <si>
    <t xml:space="preserve">Happy Family  </t>
  </si>
  <si>
    <t xml:space="preserve">Snatched  </t>
  </si>
  <si>
    <t xml:space="preserve">Flatliners  </t>
  </si>
  <si>
    <t xml:space="preserve">Budapest Noir  </t>
  </si>
  <si>
    <t xml:space="preserve">Aurora Borealis - Északi Fény  </t>
  </si>
  <si>
    <t xml:space="preserve">Gold  </t>
  </si>
  <si>
    <t xml:space="preserve">How to Be a Latin Lover  </t>
  </si>
  <si>
    <t xml:space="preserve">The Circle  </t>
  </si>
  <si>
    <t xml:space="preserve">A Cure for Wellness  </t>
  </si>
  <si>
    <t xml:space="preserve">Chips  </t>
  </si>
  <si>
    <t xml:space="preserve">My Little Pony: The Movie  </t>
  </si>
  <si>
    <t xml:space="preserve">Wonder    </t>
  </si>
  <si>
    <t xml:space="preserve">Paddington 2  </t>
  </si>
  <si>
    <t xml:space="preserve">Live by Night  </t>
  </si>
  <si>
    <t xml:space="preserve">Unforgettable  </t>
  </si>
  <si>
    <t xml:space="preserve">Amityville: The Awakening  </t>
  </si>
  <si>
    <t xml:space="preserve">American Assassin  </t>
  </si>
  <si>
    <t xml:space="preserve">T2 Trainspotting  </t>
  </si>
  <si>
    <t xml:space="preserve">HhhH  </t>
  </si>
  <si>
    <t xml:space="preserve">Atomic Blonde  </t>
  </si>
  <si>
    <t xml:space="preserve">Wind River  </t>
  </si>
  <si>
    <t xml:space="preserve">Renegades  </t>
  </si>
  <si>
    <t xml:space="preserve">The Bye Bye Man  </t>
  </si>
  <si>
    <t xml:space="preserve">Seven Sisters   </t>
  </si>
  <si>
    <t xml:space="preserve">The Little Vampire  </t>
  </si>
  <si>
    <t xml:space="preserve">Rock Dog  </t>
  </si>
  <si>
    <t xml:space="preserve">The Greatest Showman  </t>
  </si>
  <si>
    <t xml:space="preserve">Unlocked  </t>
  </si>
  <si>
    <t xml:space="preserve">Hidden Figures  </t>
  </si>
  <si>
    <t xml:space="preserve">Jackie  </t>
  </si>
  <si>
    <t xml:space="preserve">Fun Mom Diner  </t>
  </si>
  <si>
    <t>Mother</t>
  </si>
  <si>
    <t xml:space="preserve">Logan Lucky  </t>
  </si>
  <si>
    <t xml:space="preserve">Collateral Beauty  </t>
  </si>
  <si>
    <t xml:space="preserve">Why We're Killing Gunther  </t>
  </si>
  <si>
    <t xml:space="preserve">Moonlight  </t>
  </si>
  <si>
    <t xml:space="preserve">Vaiana  </t>
  </si>
  <si>
    <t xml:space="preserve">The Founder  </t>
  </si>
  <si>
    <t xml:space="preserve">Jour J  </t>
  </si>
  <si>
    <t xml:space="preserve">Le sens de la fete  </t>
  </si>
  <si>
    <t xml:space="preserve">Alibi.com  </t>
  </si>
  <si>
    <t xml:space="preserve">Tulip Fever  </t>
  </si>
  <si>
    <t xml:space="preserve">Manchester by the Sea  </t>
  </si>
  <si>
    <t xml:space="preserve">Escape Room  </t>
  </si>
  <si>
    <t xml:space="preserve">Once Upon a Time in Venice  </t>
  </si>
  <si>
    <t xml:space="preserve">Jungle Bunch  </t>
  </si>
  <si>
    <t xml:space="preserve">Power Rangeres  </t>
  </si>
  <si>
    <t xml:space="preserve">Overdrive  </t>
  </si>
  <si>
    <t xml:space="preserve">Deep  </t>
  </si>
  <si>
    <t xml:space="preserve">A Few Less Men  </t>
  </si>
  <si>
    <t xml:space="preserve">Silence  </t>
  </si>
  <si>
    <t xml:space="preserve">Ozzy  </t>
  </si>
  <si>
    <t xml:space="preserve">Radin !  </t>
  </si>
  <si>
    <t xml:space="preserve">Office Christmas Party  </t>
  </si>
  <si>
    <t xml:space="preserve">The Big Sick  </t>
  </si>
  <si>
    <t xml:space="preserve">Lion  </t>
  </si>
  <si>
    <t xml:space="preserve">Surf's Up 2: WaveMania  </t>
  </si>
  <si>
    <t xml:space="preserve">The Killing of a Sacred Deer  </t>
  </si>
  <si>
    <t xml:space="preserve">Az Állampolgár  </t>
  </si>
  <si>
    <t xml:space="preserve">Tékasztorik  </t>
  </si>
  <si>
    <t xml:space="preserve">Richard the Stork  </t>
  </si>
  <si>
    <t xml:space="preserve">Santa Swap  </t>
  </si>
  <si>
    <t xml:space="preserve">Demain tout commence/  </t>
  </si>
  <si>
    <t xml:space="preserve">Sheep and Wolves  </t>
  </si>
  <si>
    <t xml:space="preserve">24 Hours to Live  </t>
  </si>
  <si>
    <t xml:space="preserve">47 Meters Down  </t>
  </si>
  <si>
    <t xml:space="preserve">Jupiter s Moon  </t>
  </si>
  <si>
    <t xml:space="preserve">Madame  </t>
  </si>
  <si>
    <t xml:space="preserve">Knock  </t>
  </si>
  <si>
    <t xml:space="preserve">Suburbicon  </t>
  </si>
  <si>
    <t xml:space="preserve">The Only Living Boy in New York  </t>
  </si>
  <si>
    <t xml:space="preserve">Rabbit School  </t>
  </si>
  <si>
    <t xml:space="preserve">Amant Double  </t>
  </si>
  <si>
    <t xml:space="preserve">Julieta  </t>
  </si>
  <si>
    <t xml:space="preserve">Jungle    </t>
  </si>
  <si>
    <t xml:space="preserve">Being Solomon  </t>
  </si>
  <si>
    <t xml:space="preserve">Telle mere, telle fille  </t>
  </si>
  <si>
    <t xml:space="preserve">Leatherface  </t>
  </si>
  <si>
    <t xml:space="preserve">American Pastoral  </t>
  </si>
  <si>
    <t xml:space="preserve">La tortue rouge  </t>
  </si>
  <si>
    <t xml:space="preserve">Un petit boulot  </t>
  </si>
  <si>
    <t xml:space="preserve">Midwife  </t>
  </si>
  <si>
    <t xml:space="preserve">MR STEIN GOES ONLINE  </t>
  </si>
  <si>
    <t xml:space="preserve">Borg/McEnroe  </t>
  </si>
  <si>
    <t xml:space="preserve">Bartók  </t>
  </si>
  <si>
    <t xml:space="preserve">Chi trova un amico, trova un tesoro  </t>
  </si>
  <si>
    <t xml:space="preserve">With Open Arms  </t>
  </si>
  <si>
    <t xml:space="preserve">On The Milky Road  </t>
  </si>
  <si>
    <t xml:space="preserve">Allied  </t>
  </si>
  <si>
    <t xml:space="preserve">Vier gegen die Bank  </t>
  </si>
  <si>
    <t xml:space="preserve">The Promise  </t>
  </si>
  <si>
    <t xml:space="preserve">Ég man big  </t>
  </si>
  <si>
    <t xml:space="preserve">Strangled  </t>
  </si>
  <si>
    <t xml:space="preserve">A Monster Calls  </t>
  </si>
  <si>
    <t xml:space="preserve">A tökéletes gyilkos  </t>
  </si>
  <si>
    <t xml:space="preserve">Raid Dingue  </t>
  </si>
  <si>
    <t xml:space="preserve">It’s not the time of my life  </t>
  </si>
  <si>
    <t xml:space="preserve">The White King  </t>
  </si>
  <si>
    <t xml:space="preserve">Fantastic Beasts and Where to Find Them  </t>
  </si>
  <si>
    <t xml:space="preserve">Les Exes  </t>
  </si>
  <si>
    <t xml:space="preserve">Agassi  </t>
  </si>
  <si>
    <t xml:space="preserve">Egy kupac kufli  </t>
  </si>
  <si>
    <t xml:space="preserve">K.O.  </t>
  </si>
  <si>
    <t xml:space="preserve">Ultra  </t>
  </si>
  <si>
    <t xml:space="preserve">FANTASTIC JOURNEY TO OZ  </t>
  </si>
  <si>
    <t xml:space="preserve">Arrival  </t>
  </si>
  <si>
    <t xml:space="preserve">Stefan Zweig: Farewell to Europe  </t>
  </si>
  <si>
    <t xml:space="preserve">Porto  </t>
  </si>
  <si>
    <t xml:space="preserve">Á fond  </t>
  </si>
  <si>
    <t xml:space="preserve">Voyage of Time: Life's Journey  </t>
  </si>
  <si>
    <t xml:space="preserve">Wonder Wheel  </t>
  </si>
  <si>
    <t xml:space="preserve">Hetedik alabárdos  </t>
  </si>
  <si>
    <t xml:space="preserve">The Dragon Spell  </t>
  </si>
  <si>
    <t xml:space="preserve">Lengemesék  </t>
  </si>
  <si>
    <t xml:space="preserve">Willkommen bei den Hartmanns  </t>
  </si>
  <si>
    <t xml:space="preserve">Kojot  </t>
  </si>
  <si>
    <t xml:space="preserve">Lady Macbeth  </t>
  </si>
  <si>
    <t xml:space="preserve">Lost in Paris  </t>
  </si>
  <si>
    <t xml:space="preserve">Rodin  </t>
  </si>
  <si>
    <t xml:space="preserve">Stratton  </t>
  </si>
  <si>
    <t xml:space="preserve">Brimstone  </t>
  </si>
  <si>
    <t xml:space="preserve">Inhumans  </t>
  </si>
  <si>
    <t xml:space="preserve">Open water - Cage dive  </t>
  </si>
  <si>
    <t xml:space="preserve">Vakfolt  </t>
  </si>
  <si>
    <t xml:space="preserve">Forushande  </t>
  </si>
  <si>
    <t xml:space="preserve">The Space in Between: Marina Abramovic and Brazil  </t>
  </si>
  <si>
    <t xml:space="preserve">Soul Exodus  </t>
  </si>
  <si>
    <t xml:space="preserve">Barbie: Star Light Adventure  </t>
  </si>
  <si>
    <t xml:space="preserve">Ostatnia rodzina  </t>
  </si>
  <si>
    <t xml:space="preserve">6.9 pe scara Richter  </t>
  </si>
  <si>
    <t xml:space="preserve">Tadeo Jones 2: El secreto del Rey Midas  </t>
  </si>
  <si>
    <t xml:space="preserve">After Love  </t>
  </si>
  <si>
    <t xml:space="preserve">Nocturnal Animals  </t>
  </si>
  <si>
    <t xml:space="preserve">(M)uchenik / The Student  </t>
  </si>
  <si>
    <t xml:space="preserve">Doctor Strange  </t>
  </si>
  <si>
    <t xml:space="preserve">Hymyilevä mies  </t>
  </si>
  <si>
    <t xml:space="preserve">Divine Order  </t>
  </si>
  <si>
    <t xml:space="preserve">Just Drop Dead  </t>
  </si>
  <si>
    <t xml:space="preserve">Trolls  </t>
  </si>
  <si>
    <t xml:space="preserve">The Beautiful Days of Aranjuez     </t>
  </si>
  <si>
    <t xml:space="preserve">Incarnate  </t>
  </si>
  <si>
    <t xml:space="preserve">Nine Lives  </t>
  </si>
  <si>
    <t xml:space="preserve">Madeleine  </t>
  </si>
  <si>
    <t xml:space="preserve">The Gruffalo  </t>
  </si>
  <si>
    <t xml:space="preserve">L'odyssée  </t>
  </si>
  <si>
    <t xml:space="preserve">Underworld: Blood Wars  </t>
  </si>
  <si>
    <t xml:space="preserve">Up For Love  </t>
  </si>
  <si>
    <t xml:space="preserve">Mullewapp  </t>
  </si>
  <si>
    <t xml:space="preserve">Odyssey  </t>
  </si>
  <si>
    <t xml:space="preserve">Shut In  </t>
  </si>
  <si>
    <t xml:space="preserve">#SOHAVÉGETNEMÉRŐS  </t>
  </si>
  <si>
    <t xml:space="preserve">Blood Father  </t>
  </si>
  <si>
    <t xml:space="preserve">Kiki  </t>
  </si>
  <si>
    <t xml:space="preserve">IZZIE'S WAY HOME  </t>
  </si>
  <si>
    <t xml:space="preserve">The Vault  </t>
  </si>
  <si>
    <t xml:space="preserve">Dino Time  </t>
  </si>
  <si>
    <t xml:space="preserve">Liliom ösvény  </t>
  </si>
  <si>
    <t xml:space="preserve">ESCAPE FROM PLANET EARTH  </t>
  </si>
  <si>
    <t xml:space="preserve">Perfetti sconosciuti  </t>
  </si>
  <si>
    <t>VÁLTOZÁS</t>
  </si>
  <si>
    <t>NÉZŐSZÁM</t>
  </si>
  <si>
    <t>BEVÉTEL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</si>
</sst>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.00\ _F_t_-;\-* #,##0.00\ _F_t_-;_-* \-??\ _F_t_-;_-@_-"/>
    <numFmt numFmtId="166" formatCode="_-* #,##0.00\ _T_L_-;\-* #,##0.00\ _T_L_-;_-* \-??\ _T_L_-;_-@_-"/>
    <numFmt numFmtId="167" formatCode="#,##0.00&quot;  &quot;"/>
    <numFmt numFmtId="168" formatCode="#,##0"/>
    <numFmt numFmtId="169" formatCode="YYYY&quot;. &quot;MM&quot;. &quot;DD/"/>
    <numFmt numFmtId="170" formatCode="0%"/>
    <numFmt numFmtId="171" formatCode="0\ %\ "/>
    <numFmt numFmtId="172" formatCode="YYYY\-MM\-DD"/>
    <numFmt numFmtId="173" formatCode="0.00%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20"/>
      <color indexed="9"/>
      <name val="Impact"/>
      <family val="2"/>
    </font>
    <font>
      <b/>
      <sz val="13"/>
      <color indexed="8"/>
      <name val="Arial Black"/>
      <family val="2"/>
    </font>
    <font>
      <b/>
      <sz val="13"/>
      <color indexed="9"/>
      <name val="Arial Black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6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</cellStyleXfs>
  <cellXfs count="111">
    <xf numFmtId="164" fontId="0" fillId="0" borderId="0" xfId="0" applyAlignment="1">
      <alignment/>
    </xf>
    <xf numFmtId="166" fontId="2" fillId="2" borderId="1" xfId="15" applyNumberFormat="1" applyFont="1" applyFill="1" applyBorder="1" applyAlignment="1" applyProtection="1">
      <alignment horizontal="center" vertical="center"/>
      <protection locked="0"/>
    </xf>
    <xf numFmtId="164" fontId="2" fillId="2" borderId="1" xfId="0" applyFont="1" applyFill="1" applyBorder="1" applyAlignment="1" applyProtection="1">
      <alignment horizontal="left" vertical="center"/>
      <protection locked="0"/>
    </xf>
    <xf numFmtId="164" fontId="2" fillId="2" borderId="1" xfId="0" applyFont="1" applyFill="1" applyBorder="1" applyAlignment="1" applyProtection="1">
      <alignment horizontal="center" vertical="center"/>
      <protection locked="0"/>
    </xf>
    <xf numFmtId="164" fontId="3" fillId="0" borderId="2" xfId="0" applyFont="1" applyBorder="1" applyAlignment="1" applyProtection="1">
      <alignment horizontal="center" vertical="center"/>
      <protection/>
    </xf>
    <xf numFmtId="166" fontId="4" fillId="0" borderId="2" xfId="15" applyNumberFormat="1" applyFont="1" applyFill="1" applyBorder="1" applyAlignment="1" applyProtection="1">
      <alignment horizontal="left" vertical="center"/>
      <protection/>
    </xf>
    <xf numFmtId="164" fontId="4" fillId="0" borderId="2" xfId="0" applyFont="1" applyFill="1" applyBorder="1" applyAlignment="1" applyProtection="1">
      <alignment horizontal="center" vertical="center" wrapText="1"/>
      <protection/>
    </xf>
    <xf numFmtId="164" fontId="5" fillId="0" borderId="2" xfId="0" applyFont="1" applyFill="1" applyBorder="1" applyAlignment="1" applyProtection="1">
      <alignment horizontal="center" vertical="center" wrapText="1"/>
      <protection/>
    </xf>
    <xf numFmtId="164" fontId="4" fillId="0" borderId="2" xfId="0" applyFont="1" applyFill="1" applyBorder="1" applyAlignment="1" applyProtection="1">
      <alignment horizontal="center" vertical="center"/>
      <protection/>
    </xf>
    <xf numFmtId="164" fontId="6" fillId="0" borderId="2" xfId="0" applyFont="1" applyBorder="1" applyAlignment="1" applyProtection="1">
      <alignment horizontal="center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164" fontId="4" fillId="0" borderId="2" xfId="0" applyFont="1" applyBorder="1" applyAlignment="1" applyProtection="1">
      <alignment horizontal="center" vertical="center"/>
      <protection/>
    </xf>
    <xf numFmtId="164" fontId="7" fillId="0" borderId="2" xfId="0" applyFont="1" applyBorder="1" applyAlignment="1" applyProtection="1">
      <alignment horizontal="right" vertical="center"/>
      <protection/>
    </xf>
    <xf numFmtId="168" fontId="8" fillId="0" borderId="2" xfId="0" applyNumberFormat="1" applyFont="1" applyFill="1" applyBorder="1" applyAlignment="1" applyProtection="1">
      <alignment horizontal="left" vertical="center"/>
      <protection locked="0"/>
    </xf>
    <xf numFmtId="169" fontId="8" fillId="0" borderId="2" xfId="0" applyNumberFormat="1" applyFont="1" applyBorder="1" applyAlignment="1">
      <alignment/>
    </xf>
    <xf numFmtId="168" fontId="9" fillId="0" borderId="2" xfId="0" applyNumberFormat="1" applyFont="1" applyFill="1" applyBorder="1" applyAlignment="1" applyProtection="1">
      <alignment horizontal="left" vertical="center"/>
      <protection locked="0"/>
    </xf>
    <xf numFmtId="164" fontId="9" fillId="0" borderId="2" xfId="0" applyFont="1" applyFill="1" applyBorder="1" applyAlignment="1" applyProtection="1">
      <alignment horizontal="center" vertical="center"/>
      <protection locked="0"/>
    </xf>
    <xf numFmtId="164" fontId="8" fillId="0" borderId="2" xfId="0" applyFont="1" applyFill="1" applyBorder="1" applyAlignment="1">
      <alignment horizontal="center"/>
    </xf>
    <xf numFmtId="168" fontId="8" fillId="0" borderId="2" xfId="0" applyNumberFormat="1" applyFont="1" applyFill="1" applyBorder="1" applyAlignment="1">
      <alignment/>
    </xf>
    <xf numFmtId="171" fontId="9" fillId="0" borderId="2" xfId="19" applyNumberFormat="1" applyFont="1" applyFill="1" applyBorder="1" applyAlignment="1" applyProtection="1">
      <alignment vertical="center"/>
      <protection/>
    </xf>
    <xf numFmtId="168" fontId="10" fillId="3" borderId="2" xfId="0" applyNumberFormat="1" applyFont="1" applyFill="1" applyBorder="1" applyAlignment="1" applyProtection="1">
      <alignment horizontal="right" vertical="center"/>
      <protection/>
    </xf>
    <xf numFmtId="168" fontId="11" fillId="3" borderId="2" xfId="0" applyNumberFormat="1" applyFont="1" applyFill="1" applyBorder="1" applyAlignment="1" applyProtection="1">
      <alignment horizontal="left" vertical="center"/>
      <protection locked="0"/>
    </xf>
    <xf numFmtId="168" fontId="11" fillId="3" borderId="2" xfId="0" applyNumberFormat="1" applyFont="1" applyFill="1" applyBorder="1" applyAlignment="1">
      <alignment/>
    </xf>
    <xf numFmtId="168" fontId="12" fillId="3" borderId="2" xfId="0" applyNumberFormat="1" applyFont="1" applyFill="1" applyBorder="1" applyAlignment="1" applyProtection="1">
      <alignment horizontal="left" vertical="center"/>
      <protection locked="0"/>
    </xf>
    <xf numFmtId="168" fontId="12" fillId="3" borderId="2" xfId="0" applyNumberFormat="1" applyFont="1" applyFill="1" applyBorder="1" applyAlignment="1" applyProtection="1">
      <alignment horizontal="center" vertical="center"/>
      <protection locked="0"/>
    </xf>
    <xf numFmtId="168" fontId="11" fillId="3" borderId="2" xfId="0" applyNumberFormat="1" applyFont="1" applyFill="1" applyBorder="1" applyAlignment="1">
      <alignment horizontal="center"/>
    </xf>
    <xf numFmtId="168" fontId="12" fillId="3" borderId="2" xfId="19" applyNumberFormat="1" applyFont="1" applyFill="1" applyBorder="1" applyAlignment="1" applyProtection="1">
      <alignment vertical="center"/>
      <protection/>
    </xf>
    <xf numFmtId="168" fontId="13" fillId="3" borderId="0" xfId="0" applyNumberFormat="1" applyFont="1" applyFill="1" applyAlignment="1">
      <alignment/>
    </xf>
    <xf numFmtId="164" fontId="7" fillId="4" borderId="2" xfId="0" applyFont="1" applyFill="1" applyBorder="1" applyAlignment="1" applyProtection="1">
      <alignment horizontal="right" vertical="center"/>
      <protection/>
    </xf>
    <xf numFmtId="164" fontId="8" fillId="0" borderId="2" xfId="0" applyFont="1" applyBorder="1" applyAlignment="1">
      <alignment/>
    </xf>
    <xf numFmtId="168" fontId="9" fillId="0" borderId="2" xfId="0" applyNumberFormat="1" applyFont="1" applyFill="1" applyBorder="1" applyAlignment="1" applyProtection="1">
      <alignment horizontal="center" vertical="center"/>
      <protection locked="0"/>
    </xf>
    <xf numFmtId="168" fontId="9" fillId="0" borderId="2" xfId="15" applyNumberFormat="1" applyFont="1" applyFill="1" applyBorder="1" applyAlignment="1" applyProtection="1">
      <alignment/>
      <protection/>
    </xf>
    <xf numFmtId="168" fontId="12" fillId="3" borderId="2" xfId="0" applyNumberFormat="1" applyFont="1" applyFill="1" applyBorder="1" applyAlignment="1" applyProtection="1">
      <alignment/>
      <protection/>
    </xf>
    <xf numFmtId="168" fontId="8" fillId="0" borderId="2" xfId="0" applyNumberFormat="1" applyFont="1" applyFill="1" applyBorder="1" applyAlignment="1" applyProtection="1">
      <alignment vertical="center"/>
      <protection locked="0"/>
    </xf>
    <xf numFmtId="164" fontId="8" fillId="0" borderId="2" xfId="0" applyFont="1" applyBorder="1" applyAlignment="1">
      <alignment horizontal="center"/>
    </xf>
    <xf numFmtId="168" fontId="8" fillId="0" borderId="2" xfId="15" applyNumberFormat="1" applyFont="1" applyFill="1" applyBorder="1" applyAlignment="1" applyProtection="1">
      <alignment wrapText="1"/>
      <protection/>
    </xf>
    <xf numFmtId="168" fontId="11" fillId="3" borderId="2" xfId="0" applyNumberFormat="1" applyFont="1" applyFill="1" applyBorder="1" applyAlignment="1" applyProtection="1">
      <alignment vertical="center"/>
      <protection locked="0"/>
    </xf>
    <xf numFmtId="168" fontId="11" fillId="3" borderId="2" xfId="0" applyNumberFormat="1" applyFont="1" applyFill="1" applyBorder="1" applyAlignment="1" applyProtection="1">
      <alignment wrapText="1"/>
      <protection/>
    </xf>
    <xf numFmtId="168" fontId="11" fillId="3" borderId="2" xfId="15" applyNumberFormat="1" applyFont="1" applyFill="1" applyBorder="1" applyAlignment="1" applyProtection="1">
      <alignment wrapText="1"/>
      <protection/>
    </xf>
    <xf numFmtId="168" fontId="8" fillId="5" borderId="2" xfId="0" applyNumberFormat="1" applyFont="1" applyFill="1" applyBorder="1" applyAlignment="1">
      <alignment/>
    </xf>
    <xf numFmtId="168" fontId="8" fillId="5" borderId="2" xfId="15" applyNumberFormat="1" applyFont="1" applyFill="1" applyBorder="1" applyAlignment="1" applyProtection="1">
      <alignment wrapText="1"/>
      <protection/>
    </xf>
    <xf numFmtId="164" fontId="8" fillId="0" borderId="2" xfId="0" applyFont="1" applyBorder="1" applyAlignment="1">
      <alignment wrapText="1"/>
    </xf>
    <xf numFmtId="168" fontId="11" fillId="3" borderId="2" xfId="0" applyNumberFormat="1" applyFont="1" applyFill="1" applyBorder="1" applyAlignment="1">
      <alignment wrapText="1"/>
    </xf>
    <xf numFmtId="168" fontId="9" fillId="0" borderId="2" xfId="0" applyNumberFormat="1" applyFont="1" applyFill="1" applyBorder="1" applyAlignment="1" applyProtection="1">
      <alignment vertical="center"/>
      <protection locked="0"/>
    </xf>
    <xf numFmtId="164" fontId="9" fillId="0" borderId="2" xfId="0" applyFont="1" applyFill="1" applyBorder="1" applyAlignment="1" applyProtection="1">
      <alignment horizontal="left" vertical="center"/>
      <protection locked="0"/>
    </xf>
    <xf numFmtId="168" fontId="12" fillId="3" borderId="2" xfId="0" applyNumberFormat="1" applyFont="1" applyFill="1" applyBorder="1" applyAlignment="1" applyProtection="1">
      <alignment vertical="center"/>
      <protection locked="0"/>
    </xf>
    <xf numFmtId="168" fontId="8" fillId="0" borderId="2" xfId="0" applyNumberFormat="1" applyFont="1" applyBorder="1" applyAlignment="1">
      <alignment/>
    </xf>
    <xf numFmtId="168" fontId="9" fillId="0" borderId="2" xfId="0" applyNumberFormat="1" applyFont="1" applyFill="1" applyBorder="1" applyAlignment="1">
      <alignment/>
    </xf>
    <xf numFmtId="169" fontId="8" fillId="0" borderId="2" xfId="0" applyNumberFormat="1" applyFont="1" applyBorder="1" applyAlignment="1">
      <alignment vertical="center"/>
    </xf>
    <xf numFmtId="164" fontId="9" fillId="0" borderId="2" xfId="0" applyFont="1" applyFill="1" applyBorder="1" applyAlignment="1" applyProtection="1">
      <alignment vertical="center"/>
      <protection locked="0"/>
    </xf>
    <xf numFmtId="168" fontId="8" fillId="0" borderId="2" xfId="0" applyNumberFormat="1" applyFont="1" applyFill="1" applyBorder="1" applyAlignment="1">
      <alignment vertical="center"/>
    </xf>
    <xf numFmtId="168" fontId="11" fillId="3" borderId="2" xfId="0" applyNumberFormat="1" applyFont="1" applyFill="1" applyBorder="1" applyAlignment="1">
      <alignment vertical="center"/>
    </xf>
    <xf numFmtId="169" fontId="8" fillId="0" borderId="2" xfId="0" applyNumberFormat="1" applyFont="1" applyBorder="1" applyAlignment="1">
      <alignment horizontal="right"/>
    </xf>
    <xf numFmtId="168" fontId="8" fillId="6" borderId="2" xfId="0" applyNumberFormat="1" applyFont="1" applyFill="1" applyBorder="1" applyAlignment="1">
      <alignment/>
    </xf>
    <xf numFmtId="164" fontId="9" fillId="0" borderId="2" xfId="0" applyFont="1" applyBorder="1" applyAlignment="1" applyProtection="1">
      <alignment horizontal="left" vertical="center"/>
      <protection/>
    </xf>
    <xf numFmtId="168" fontId="8" fillId="0" borderId="2" xfId="15" applyNumberFormat="1" applyFont="1" applyFill="1" applyBorder="1" applyAlignment="1" applyProtection="1">
      <alignment/>
      <protection/>
    </xf>
    <xf numFmtId="168" fontId="12" fillId="3" borderId="2" xfId="0" applyNumberFormat="1" applyFont="1" applyFill="1" applyBorder="1" applyAlignment="1" applyProtection="1">
      <alignment horizontal="left" vertical="center"/>
      <protection/>
    </xf>
    <xf numFmtId="168" fontId="11" fillId="3" borderId="2" xfId="0" applyNumberFormat="1" applyFont="1" applyFill="1" applyBorder="1" applyAlignment="1" applyProtection="1">
      <alignment/>
      <protection/>
    </xf>
    <xf numFmtId="168" fontId="12" fillId="3" borderId="2" xfId="15" applyNumberFormat="1" applyFont="1" applyFill="1" applyBorder="1" applyAlignment="1" applyProtection="1">
      <alignment/>
      <protection/>
    </xf>
    <xf numFmtId="168" fontId="11" fillId="3" borderId="2" xfId="0" applyNumberFormat="1" applyFont="1" applyFill="1" applyBorder="1" applyAlignment="1">
      <alignment horizontal="right"/>
    </xf>
    <xf numFmtId="164" fontId="9" fillId="7" borderId="2" xfId="0" applyFont="1" applyFill="1" applyBorder="1" applyAlignment="1" applyProtection="1">
      <alignment horizontal="center" vertical="center"/>
      <protection locked="0"/>
    </xf>
    <xf numFmtId="168" fontId="11" fillId="3" borderId="2" xfId="15" applyNumberFormat="1" applyFont="1" applyFill="1" applyBorder="1" applyAlignment="1" applyProtection="1">
      <alignment/>
      <protection/>
    </xf>
    <xf numFmtId="164" fontId="9" fillId="0" borderId="2" xfId="0" applyFont="1" applyBorder="1" applyAlignment="1" applyProtection="1">
      <alignment horizontal="right" vertical="center"/>
      <protection/>
    </xf>
    <xf numFmtId="168" fontId="12" fillId="3" borderId="2" xfId="0" applyNumberFormat="1" applyFont="1" applyFill="1" applyBorder="1" applyAlignment="1" applyProtection="1">
      <alignment horizontal="right" vertical="center"/>
      <protection/>
    </xf>
    <xf numFmtId="164" fontId="8" fillId="0" borderId="2" xfId="0" applyFont="1" applyFill="1" applyBorder="1" applyAlignment="1">
      <alignment/>
    </xf>
    <xf numFmtId="169" fontId="8" fillId="0" borderId="2" xfId="0" applyNumberFormat="1" applyFont="1" applyFill="1" applyBorder="1" applyAlignment="1">
      <alignment/>
    </xf>
    <xf numFmtId="172" fontId="8" fillId="0" borderId="2" xfId="0" applyNumberFormat="1" applyFont="1" applyBorder="1" applyAlignment="1">
      <alignment/>
    </xf>
    <xf numFmtId="168" fontId="8" fillId="5" borderId="2" xfId="15" applyNumberFormat="1" applyFont="1" applyFill="1" applyBorder="1" applyAlignment="1" applyProtection="1">
      <alignment/>
      <protection/>
    </xf>
    <xf numFmtId="168" fontId="9" fillId="0" borderId="2" xfId="0" applyNumberFormat="1" applyFont="1" applyBorder="1" applyAlignment="1" applyProtection="1">
      <alignment vertical="center"/>
      <protection locked="0"/>
    </xf>
    <xf numFmtId="168" fontId="9" fillId="0" borderId="2" xfId="0" applyNumberFormat="1" applyFont="1" applyBorder="1" applyAlignment="1" applyProtection="1">
      <alignment horizontal="left" vertical="center"/>
      <protection locked="0"/>
    </xf>
    <xf numFmtId="168" fontId="9" fillId="7" borderId="2" xfId="0" applyNumberFormat="1" applyFont="1" applyFill="1" applyBorder="1" applyAlignment="1" applyProtection="1">
      <alignment horizontal="center" vertical="center"/>
      <protection locked="0"/>
    </xf>
    <xf numFmtId="164" fontId="8" fillId="0" borderId="2" xfId="0" applyFont="1" applyBorder="1" applyAlignment="1">
      <alignment vertical="top"/>
    </xf>
    <xf numFmtId="168" fontId="11" fillId="3" borderId="2" xfId="0" applyNumberFormat="1" applyFont="1" applyFill="1" applyBorder="1" applyAlignment="1">
      <alignment vertical="top"/>
    </xf>
    <xf numFmtId="168" fontId="12" fillId="3" borderId="2" xfId="0" applyNumberFormat="1" applyFont="1" applyFill="1" applyBorder="1" applyAlignment="1">
      <alignment/>
    </xf>
    <xf numFmtId="164" fontId="8" fillId="0" borderId="2" xfId="0" applyFont="1" applyFill="1" applyBorder="1" applyAlignment="1">
      <alignment horizontal="center" vertical="center"/>
    </xf>
    <xf numFmtId="168" fontId="8" fillId="6" borderId="2" xfId="15" applyNumberFormat="1" applyFont="1" applyFill="1" applyBorder="1" applyAlignment="1" applyProtection="1">
      <alignment/>
      <protection/>
    </xf>
    <xf numFmtId="168" fontId="8" fillId="6" borderId="2" xfId="15" applyNumberFormat="1" applyFont="1" applyFill="1" applyBorder="1" applyAlignment="1" applyProtection="1">
      <alignment wrapText="1"/>
      <protection/>
    </xf>
    <xf numFmtId="168" fontId="9" fillId="6" borderId="2" xfId="15" applyNumberFormat="1" applyFont="1" applyFill="1" applyBorder="1" applyAlignment="1" applyProtection="1">
      <alignment/>
      <protection/>
    </xf>
    <xf numFmtId="168" fontId="8" fillId="0" borderId="2" xfId="15" applyNumberFormat="1" applyFont="1" applyFill="1" applyBorder="1" applyAlignment="1" applyProtection="1">
      <alignment horizontal="right"/>
      <protection/>
    </xf>
    <xf numFmtId="168" fontId="8" fillId="0" borderId="2" xfId="0" applyNumberFormat="1" applyFont="1" applyFill="1" applyBorder="1" applyAlignment="1" applyProtection="1">
      <alignment vertical="center" wrapText="1"/>
      <protection locked="0"/>
    </xf>
    <xf numFmtId="168" fontId="11" fillId="3" borderId="2" xfId="0" applyNumberFormat="1" applyFont="1" applyFill="1" applyBorder="1" applyAlignment="1" applyProtection="1">
      <alignment vertical="center" wrapText="1"/>
      <protection locked="0"/>
    </xf>
    <xf numFmtId="168" fontId="8" fillId="0" borderId="2" xfId="0" applyNumberFormat="1" applyFont="1" applyBorder="1" applyAlignment="1">
      <alignment wrapText="1"/>
    </xf>
    <xf numFmtId="168" fontId="9" fillId="5" borderId="2" xfId="15" applyNumberFormat="1" applyFont="1" applyFill="1" applyBorder="1" applyAlignment="1" applyProtection="1">
      <alignment/>
      <protection/>
    </xf>
    <xf numFmtId="164" fontId="8" fillId="0" borderId="2" xfId="0" applyFont="1" applyFill="1" applyBorder="1" applyAlignment="1">
      <alignment wrapText="1"/>
    </xf>
    <xf numFmtId="164" fontId="9" fillId="0" borderId="2" xfId="0" applyFont="1" applyFill="1" applyBorder="1" applyAlignment="1" applyProtection="1">
      <alignment horizontal="left" vertical="center"/>
      <protection/>
    </xf>
    <xf numFmtId="164" fontId="8" fillId="0" borderId="2" xfId="0" applyNumberFormat="1" applyFont="1" applyBorder="1" applyAlignment="1">
      <alignment wrapText="1"/>
    </xf>
    <xf numFmtId="164" fontId="8" fillId="5" borderId="2" xfId="0" applyNumberFormat="1" applyFont="1" applyFill="1" applyBorder="1" applyAlignment="1">
      <alignment wrapText="1"/>
    </xf>
    <xf numFmtId="164" fontId="8" fillId="5" borderId="2" xfId="0" applyFont="1" applyFill="1" applyBorder="1" applyAlignment="1">
      <alignment wrapText="1"/>
    </xf>
    <xf numFmtId="164" fontId="8" fillId="0" borderId="2" xfId="0" applyNumberFormat="1" applyFont="1" applyFill="1" applyBorder="1" applyAlignment="1">
      <alignment wrapText="1"/>
    </xf>
    <xf numFmtId="168" fontId="8" fillId="5" borderId="2" xfId="0" applyNumberFormat="1" applyFont="1" applyFill="1" applyBorder="1" applyAlignment="1">
      <alignment vertical="center"/>
    </xf>
    <xf numFmtId="168" fontId="14" fillId="0" borderId="0" xfId="0" applyNumberFormat="1" applyFont="1" applyAlignment="1">
      <alignment/>
    </xf>
    <xf numFmtId="168" fontId="15" fillId="0" borderId="2" xfId="0" applyNumberFormat="1" applyFont="1" applyBorder="1" applyAlignment="1">
      <alignment/>
    </xf>
    <xf numFmtId="168" fontId="16" fillId="0" borderId="2" xfId="0" applyNumberFormat="1" applyFont="1" applyFill="1" applyBorder="1" applyAlignment="1" applyProtection="1">
      <alignment horizontal="center" vertical="center"/>
      <protection locked="0"/>
    </xf>
    <xf numFmtId="168" fontId="15" fillId="0" borderId="2" xfId="0" applyNumberFormat="1" applyFont="1" applyBorder="1" applyAlignment="1">
      <alignment horizontal="center"/>
    </xf>
    <xf numFmtId="168" fontId="15" fillId="0" borderId="2" xfId="0" applyNumberFormat="1" applyFont="1" applyFill="1" applyBorder="1" applyAlignment="1">
      <alignment/>
    </xf>
    <xf numFmtId="166" fontId="17" fillId="2" borderId="1" xfId="15" applyNumberFormat="1" applyFont="1" applyFill="1" applyBorder="1" applyAlignment="1" applyProtection="1">
      <alignment horizontal="center" vertical="center"/>
      <protection locked="0"/>
    </xf>
    <xf numFmtId="164" fontId="17" fillId="2" borderId="1" xfId="0" applyFont="1" applyFill="1" applyBorder="1" applyAlignment="1" applyProtection="1">
      <alignment horizontal="left" vertical="center"/>
      <protection locked="0"/>
    </xf>
    <xf numFmtId="164" fontId="17" fillId="2" borderId="1" xfId="0" applyFont="1" applyFill="1" applyBorder="1" applyAlignment="1" applyProtection="1">
      <alignment horizontal="center" vertical="center"/>
      <protection locked="0"/>
    </xf>
    <xf numFmtId="164" fontId="14" fillId="0" borderId="0" xfId="0" applyFont="1" applyAlignment="1">
      <alignment/>
    </xf>
    <xf numFmtId="168" fontId="12" fillId="8" borderId="2" xfId="0" applyNumberFormat="1" applyFont="1" applyFill="1" applyBorder="1" applyAlignment="1" applyProtection="1">
      <alignment vertical="center"/>
      <protection locked="0"/>
    </xf>
    <xf numFmtId="168" fontId="11" fillId="8" borderId="2" xfId="0" applyNumberFormat="1" applyFont="1" applyFill="1" applyBorder="1" applyAlignment="1" applyProtection="1">
      <alignment/>
      <protection/>
    </xf>
    <xf numFmtId="164" fontId="14" fillId="8" borderId="0" xfId="0" applyFont="1" applyFill="1" applyAlignment="1">
      <alignment/>
    </xf>
    <xf numFmtId="164" fontId="0" fillId="0" borderId="0" xfId="0" applyAlignment="1">
      <alignment horizontal="right"/>
    </xf>
    <xf numFmtId="164" fontId="18" fillId="3" borderId="2" xfId="0" applyFont="1" applyFill="1" applyBorder="1" applyAlignment="1">
      <alignment/>
    </xf>
    <xf numFmtId="164" fontId="19" fillId="9" borderId="2" xfId="0" applyFont="1" applyFill="1" applyBorder="1" applyAlignment="1">
      <alignment horizontal="right"/>
    </xf>
    <xf numFmtId="164" fontId="19" fillId="10" borderId="2" xfId="0" applyFont="1" applyFill="1" applyBorder="1" applyAlignment="1">
      <alignment horizontal="right"/>
    </xf>
    <xf numFmtId="164" fontId="18" fillId="3" borderId="2" xfId="0" applyFont="1" applyFill="1" applyBorder="1" applyAlignment="1">
      <alignment horizontal="right"/>
    </xf>
    <xf numFmtId="168" fontId="20" fillId="9" borderId="2" xfId="0" applyNumberFormat="1" applyFont="1" applyFill="1" applyBorder="1" applyAlignment="1">
      <alignment horizontal="right"/>
    </xf>
    <xf numFmtId="168" fontId="20" fillId="10" borderId="2" xfId="0" applyNumberFormat="1" applyFont="1" applyFill="1" applyBorder="1" applyAlignment="1">
      <alignment horizontal="right"/>
    </xf>
    <xf numFmtId="173" fontId="21" fillId="3" borderId="2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7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66CC"/>
      <rgbColor rgb="00004586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D22B2B"/>
      <rgbColor rgb="00993366"/>
      <rgbColor rgb="00003F8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'2017 vs. 2016'!$B$1:$B$1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'2017 vs. 2016'!$A$2:$A$2</c:f>
              <c:strCache/>
            </c:strRef>
          </c:cat>
          <c:val>
            <c:numRef>
              <c:f>'2017 vs. 2016'!$B$2:$B$2</c:f>
              <c:numCache/>
            </c:numRef>
          </c:val>
        </c:ser>
        <c:ser>
          <c:idx val="1"/>
          <c:order val="1"/>
          <c:tx>
            <c:strRef>
              <c:f>'2017 vs. 2016'!$C$1:$C$1</c:f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'2017 vs. 2016'!$A$2:$A$2</c:f>
              <c:strCache/>
            </c:strRef>
          </c:cat>
          <c:val>
            <c:numRef>
              <c:f>'2017 vs. 2016'!$C$2:$C$2</c:f>
              <c:numCache/>
            </c:numRef>
          </c:val>
        </c:ser>
        <c:gapWidth val="100"/>
        <c:axId val="11499992"/>
        <c:axId val="5519801"/>
      </c:barChart>
      <c:dateAx>
        <c:axId val="11499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19801"/>
        <c:crossesAt val="0"/>
        <c:auto val="0"/>
        <c:noMultiLvlLbl val="0"/>
      </c:dateAx>
      <c:valAx>
        <c:axId val="5519801"/>
        <c:scaling>
          <c:orientation val="minMax"/>
          <c:min val="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499992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'2017 vs. 2016'!$B$1:$B$1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'2017 vs. 2016'!$A$3:$A$3</c:f>
              <c:strCache/>
            </c:strRef>
          </c:cat>
          <c:val>
            <c:numRef>
              <c:f>'2017 vs. 2016'!$B$3:$B$3</c:f>
              <c:numCache/>
            </c:numRef>
          </c:val>
        </c:ser>
        <c:ser>
          <c:idx val="1"/>
          <c:order val="1"/>
          <c:tx>
            <c:strRef>
              <c:f>'2017 vs. 2016'!$C$1:$C$1</c:f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'2017 vs. 2016'!$A$3:$A$3</c:f>
              <c:strCache/>
            </c:strRef>
          </c:cat>
          <c:val>
            <c:numRef>
              <c:f>'2017 vs. 2016'!$C$3:$C$3</c:f>
              <c:numCache/>
            </c:numRef>
          </c:val>
        </c:ser>
        <c:gapWidth val="100"/>
        <c:axId val="24113998"/>
        <c:axId val="2973479"/>
      </c:barChart>
      <c:dateAx>
        <c:axId val="24113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73479"/>
        <c:crossesAt val="0"/>
        <c:auto val="0"/>
        <c:noMultiLvlLbl val="0"/>
      </c:dateAx>
      <c:valAx>
        <c:axId val="2973479"/>
        <c:scaling>
          <c:orientation val="minMax"/>
          <c:min val="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113998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4</xdr:row>
      <xdr:rowOff>19050</xdr:rowOff>
    </xdr:from>
    <xdr:to>
      <xdr:col>4</xdr:col>
      <xdr:colOff>609600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19050" y="981075"/>
        <a:ext cx="54768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5</xdr:col>
      <xdr:colOff>209550</xdr:colOff>
      <xdr:row>4</xdr:row>
      <xdr:rowOff>19050</xdr:rowOff>
    </xdr:from>
    <xdr:to>
      <xdr:col>12</xdr:col>
      <xdr:colOff>342900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5829300" y="981075"/>
        <a:ext cx="5267325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74"/>
  <sheetViews>
    <sheetView workbookViewId="0" topLeftCell="A1">
      <selection activeCell="H1890" sqref="H1890"/>
    </sheetView>
  </sheetViews>
  <sheetFormatPr defaultColWidth="8.00390625" defaultRowHeight="15" outlineLevelRow="2"/>
  <cols>
    <col min="1" max="1" width="3.57421875" style="0" customWidth="1"/>
    <col min="2" max="2" width="35.57421875" style="0" customWidth="1"/>
    <col min="3" max="3" width="29.00390625" style="0" customWidth="1"/>
    <col min="4" max="4" width="16.28125" style="0" customWidth="1"/>
    <col min="5" max="5" width="11.7109375" style="0" customWidth="1"/>
    <col min="6" max="7" width="5.00390625" style="0" customWidth="1"/>
    <col min="8" max="8" width="20.140625" style="0" customWidth="1"/>
    <col min="9" max="9" width="15.28125" style="0" customWidth="1"/>
    <col min="10" max="10" width="14.421875" style="0" customWidth="1"/>
    <col min="11" max="11" width="14.00390625" style="0" customWidth="1"/>
    <col min="12" max="12" width="18.140625" style="0" customWidth="1"/>
    <col min="13" max="13" width="13.140625" style="0" customWidth="1"/>
    <col min="14" max="14" width="18.28125" style="0" customWidth="1"/>
    <col min="15" max="16384" width="9.00390625" style="0" customWidth="1"/>
  </cols>
  <sheetData>
    <row r="1" spans="1:13" ht="4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1"/>
      <c r="K1" s="3" t="s">
        <v>1</v>
      </c>
      <c r="L1" s="3"/>
      <c r="M1" s="3"/>
    </row>
    <row r="2" spans="1:13" ht="15.75" customHeight="1">
      <c r="A2" s="4"/>
      <c r="B2" s="5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8" t="s">
        <v>8</v>
      </c>
      <c r="I2" s="8"/>
      <c r="J2" s="8" t="s">
        <v>9</v>
      </c>
      <c r="K2" s="8"/>
      <c r="L2" s="8" t="s">
        <v>10</v>
      </c>
      <c r="M2" s="8"/>
    </row>
    <row r="3" spans="1:13" ht="15.75" customHeight="1">
      <c r="A3" s="9"/>
      <c r="B3" s="5"/>
      <c r="C3" s="5"/>
      <c r="D3" s="6"/>
      <c r="E3" s="6"/>
      <c r="F3" s="7"/>
      <c r="G3" s="7"/>
      <c r="H3" s="8" t="s">
        <v>11</v>
      </c>
      <c r="I3" s="8" t="s">
        <v>12</v>
      </c>
      <c r="J3" s="10" t="s">
        <v>11</v>
      </c>
      <c r="K3" s="11" t="s">
        <v>13</v>
      </c>
      <c r="L3" s="12" t="s">
        <v>11</v>
      </c>
      <c r="M3" s="12" t="s">
        <v>12</v>
      </c>
    </row>
    <row r="4" spans="1:13" ht="15.75" customHeight="1">
      <c r="A4" s="13"/>
      <c r="B4" s="14">
        <v>1945</v>
      </c>
      <c r="C4" s="14">
        <v>1945</v>
      </c>
      <c r="D4" s="15">
        <v>42845</v>
      </c>
      <c r="E4" s="16" t="s">
        <v>14</v>
      </c>
      <c r="F4" s="17">
        <v>29</v>
      </c>
      <c r="G4" s="18" t="e">
        <f>ROUNDUP(DATEDIF(D4,$B$82,"d")/7,0)</f>
        <v>#VALUE!</v>
      </c>
      <c r="H4" s="19">
        <v>11737512</v>
      </c>
      <c r="I4" s="19">
        <v>9633</v>
      </c>
      <c r="J4" s="19"/>
      <c r="K4" s="20">
        <f aca="true" t="shared" si="0" ref="K4:K14">IF(J4&lt;&gt;0,-(J4-H4)/J4,"")</f>
        <v>0</v>
      </c>
      <c r="L4" s="19">
        <v>11851812</v>
      </c>
      <c r="M4" s="19">
        <v>11258</v>
      </c>
    </row>
    <row r="5" spans="1:13" ht="15.75" customHeight="1" hidden="1" outlineLevel="2">
      <c r="A5" s="13"/>
      <c r="B5" s="14">
        <v>1945</v>
      </c>
      <c r="C5" s="14">
        <v>1945</v>
      </c>
      <c r="D5" s="15">
        <v>42845</v>
      </c>
      <c r="E5" s="16" t="s">
        <v>14</v>
      </c>
      <c r="F5" s="17">
        <v>24</v>
      </c>
      <c r="G5" s="18" t="e">
        <f>ROUNDUP(DATEDIF(D5,$B$89,"d")/7,0)</f>
        <v>#VALUE!</v>
      </c>
      <c r="H5" s="19">
        <v>7883490</v>
      </c>
      <c r="I5" s="19">
        <v>6006</v>
      </c>
      <c r="J5" s="19">
        <v>11737512</v>
      </c>
      <c r="K5" s="20">
        <f t="shared" si="0"/>
        <v>-0.3283508464144701</v>
      </c>
      <c r="L5" s="19">
        <v>19756002</v>
      </c>
      <c r="M5" s="19">
        <v>17283</v>
      </c>
    </row>
    <row r="6" spans="1:13" ht="15.75" customHeight="1" hidden="1" outlineLevel="2">
      <c r="A6" s="13"/>
      <c r="B6" s="14">
        <v>1945</v>
      </c>
      <c r="C6" s="14">
        <v>1945</v>
      </c>
      <c r="D6" s="15">
        <v>42845</v>
      </c>
      <c r="E6" s="16" t="s">
        <v>14</v>
      </c>
      <c r="F6" s="17">
        <v>15</v>
      </c>
      <c r="G6" s="18" t="e">
        <f>ROUNDUP(DATEDIF(D6,$B$91,"d")/7,0)</f>
        <v>#VALUE!</v>
      </c>
      <c r="H6" s="19">
        <v>3923250</v>
      </c>
      <c r="I6" s="19">
        <v>3043</v>
      </c>
      <c r="J6" s="19">
        <v>7883490</v>
      </c>
      <c r="K6" s="20">
        <f t="shared" si="0"/>
        <v>-0.5023460421716778</v>
      </c>
      <c r="L6" s="19">
        <v>23679252</v>
      </c>
      <c r="M6" s="19">
        <v>20326</v>
      </c>
    </row>
    <row r="7" spans="1:13" ht="15.75" customHeight="1" hidden="1" outlineLevel="2">
      <c r="A7" s="13"/>
      <c r="B7" s="14">
        <v>1945</v>
      </c>
      <c r="C7" s="14">
        <v>1945</v>
      </c>
      <c r="D7" s="15">
        <v>42845</v>
      </c>
      <c r="E7" s="16" t="s">
        <v>14</v>
      </c>
      <c r="F7" s="17">
        <v>13</v>
      </c>
      <c r="G7" s="18" t="e">
        <f>ROUNDUP(DATEDIF(D7,$B$100,"d")/7,0)</f>
        <v>#VALUE!</v>
      </c>
      <c r="H7" s="19">
        <v>2769690</v>
      </c>
      <c r="I7" s="19">
        <v>2357</v>
      </c>
      <c r="J7" s="19">
        <v>3923250</v>
      </c>
      <c r="K7" s="20">
        <f t="shared" si="0"/>
        <v>-0.29403173389409293</v>
      </c>
      <c r="L7" s="19">
        <v>26448942</v>
      </c>
      <c r="M7" s="19">
        <v>22683</v>
      </c>
    </row>
    <row r="8" spans="1:13" ht="15.75" customHeight="1" hidden="1" outlineLevel="2">
      <c r="A8" s="13"/>
      <c r="B8" s="14">
        <v>1945</v>
      </c>
      <c r="C8" s="14">
        <v>1945</v>
      </c>
      <c r="D8" s="15">
        <v>42845</v>
      </c>
      <c r="E8" s="16" t="s">
        <v>14</v>
      </c>
      <c r="F8" s="17">
        <v>13</v>
      </c>
      <c r="G8" s="18" t="e">
        <f>ROUNDUP(DATEDIF(D8,$B$98,"d")/7,0)</f>
        <v>#VALUE!</v>
      </c>
      <c r="H8" s="19">
        <v>1586865</v>
      </c>
      <c r="I8" s="19">
        <v>1254</v>
      </c>
      <c r="J8" s="19">
        <v>2769690</v>
      </c>
      <c r="K8" s="20">
        <f t="shared" si="0"/>
        <v>-0.4270604291455</v>
      </c>
      <c r="L8" s="19">
        <v>28035807</v>
      </c>
      <c r="M8" s="19">
        <v>23937</v>
      </c>
    </row>
    <row r="9" spans="1:13" ht="15.75" customHeight="1" hidden="1" outlineLevel="2">
      <c r="A9" s="13"/>
      <c r="B9" s="14">
        <v>1945</v>
      </c>
      <c r="C9" s="14">
        <v>1945</v>
      </c>
      <c r="D9" s="15">
        <v>42845</v>
      </c>
      <c r="E9" s="16" t="s">
        <v>14</v>
      </c>
      <c r="F9" s="17">
        <v>10</v>
      </c>
      <c r="G9" s="18" t="e">
        <f>ROUNDUP(DATEDIF(D9,$B$102,"d")/7,0)</f>
        <v>#VALUE!</v>
      </c>
      <c r="H9" s="19">
        <v>1425550</v>
      </c>
      <c r="I9" s="19">
        <v>1201</v>
      </c>
      <c r="J9" s="19">
        <v>1586865</v>
      </c>
      <c r="K9" s="20">
        <f t="shared" si="0"/>
        <v>-0.10165641059573435</v>
      </c>
      <c r="L9" s="19">
        <v>29461357</v>
      </c>
      <c r="M9" s="19">
        <v>25138</v>
      </c>
    </row>
    <row r="10" spans="1:13" ht="15.75" customHeight="1" hidden="1" outlineLevel="2">
      <c r="A10" s="13"/>
      <c r="B10" s="14">
        <v>1945</v>
      </c>
      <c r="C10" s="14">
        <v>1945</v>
      </c>
      <c r="D10" s="15">
        <v>42845</v>
      </c>
      <c r="E10" s="16" t="s">
        <v>14</v>
      </c>
      <c r="F10" s="17"/>
      <c r="G10" s="18" t="e">
        <f>ROUNDUP(DATEDIF(D10,$B$110,"d")/7,0)</f>
        <v>#VALUE!</v>
      </c>
      <c r="H10" s="19">
        <v>1380740</v>
      </c>
      <c r="I10" s="19">
        <v>1170</v>
      </c>
      <c r="J10" s="19">
        <v>1425550</v>
      </c>
      <c r="K10" s="20">
        <f t="shared" si="0"/>
        <v>-0.031433481814036685</v>
      </c>
      <c r="L10" s="19">
        <v>30842097</v>
      </c>
      <c r="M10" s="19">
        <v>26308</v>
      </c>
    </row>
    <row r="11" spans="1:13" ht="15.75" customHeight="1" hidden="1" outlineLevel="2">
      <c r="A11" s="13"/>
      <c r="B11" s="14">
        <v>1945</v>
      </c>
      <c r="C11" s="14">
        <v>1945</v>
      </c>
      <c r="D11" s="15">
        <v>42845</v>
      </c>
      <c r="E11" s="16" t="s">
        <v>14</v>
      </c>
      <c r="F11" s="17">
        <v>6</v>
      </c>
      <c r="G11" s="18" t="e">
        <f>ROUNDUP(DATEDIF(D11,$B$113,"d")/7,0)</f>
        <v>#VALUE!</v>
      </c>
      <c r="H11" s="19">
        <v>753870</v>
      </c>
      <c r="I11" s="19">
        <v>796</v>
      </c>
      <c r="J11" s="19">
        <v>1380740</v>
      </c>
      <c r="K11" s="20">
        <f t="shared" si="0"/>
        <v>-0.45401016846039083</v>
      </c>
      <c r="L11" s="19">
        <v>31574067</v>
      </c>
      <c r="M11" s="19">
        <v>27104</v>
      </c>
    </row>
    <row r="12" spans="1:13" ht="15.75" customHeight="1" hidden="1" outlineLevel="2">
      <c r="A12" s="13"/>
      <c r="B12" s="14">
        <v>1945</v>
      </c>
      <c r="C12" s="14">
        <v>1945</v>
      </c>
      <c r="D12" s="15">
        <v>42845</v>
      </c>
      <c r="E12" s="16" t="s">
        <v>14</v>
      </c>
      <c r="F12" s="17">
        <v>6</v>
      </c>
      <c r="G12" s="18" t="e">
        <f>ROUNDUP(DATEDIF(D12,$B$123,"d")/7,0)</f>
        <v>#VALUE!</v>
      </c>
      <c r="H12" s="19">
        <v>1026690</v>
      </c>
      <c r="I12" s="19">
        <v>1169</v>
      </c>
      <c r="J12" s="19">
        <v>753870</v>
      </c>
      <c r="K12" s="20">
        <f t="shared" si="0"/>
        <v>0.36189263400851607</v>
      </c>
      <c r="L12" s="19">
        <v>32600757</v>
      </c>
      <c r="M12" s="19">
        <v>28273</v>
      </c>
    </row>
    <row r="13" spans="1:13" ht="15.75" customHeight="1" hidden="1" outlineLevel="2">
      <c r="A13" s="13"/>
      <c r="B13" s="14">
        <v>1945</v>
      </c>
      <c r="C13" s="14">
        <v>1945</v>
      </c>
      <c r="D13" s="15">
        <v>42845</v>
      </c>
      <c r="E13" s="16" t="s">
        <v>14</v>
      </c>
      <c r="F13" s="17">
        <v>6</v>
      </c>
      <c r="G13" s="18" t="e">
        <f>ROUNDUP(DATEDIF(D13,$B$122,"d")/7,0)</f>
        <v>#VALUE!</v>
      </c>
      <c r="H13" s="19">
        <v>731205</v>
      </c>
      <c r="I13" s="19">
        <v>682</v>
      </c>
      <c r="J13" s="19">
        <v>1026690</v>
      </c>
      <c r="K13" s="20">
        <f t="shared" si="0"/>
        <v>-0.2878035239458843</v>
      </c>
      <c r="L13" s="19">
        <v>33245962</v>
      </c>
      <c r="M13" s="19">
        <v>28955</v>
      </c>
    </row>
    <row r="14" spans="1:13" ht="15.75" customHeight="1" hidden="1" outlineLevel="2">
      <c r="A14" s="13"/>
      <c r="B14" s="14">
        <v>1945</v>
      </c>
      <c r="C14" s="14">
        <v>1945</v>
      </c>
      <c r="D14" s="15">
        <v>42845</v>
      </c>
      <c r="E14" s="16" t="s">
        <v>14</v>
      </c>
      <c r="F14" s="17">
        <v>6</v>
      </c>
      <c r="G14" s="18" t="e">
        <f>ROUNDUP(DATEDIF(D14,$B$128,"d")/7,0)</f>
        <v>#VALUE!</v>
      </c>
      <c r="H14" s="19">
        <v>532770</v>
      </c>
      <c r="I14" s="19">
        <v>432</v>
      </c>
      <c r="J14" s="19">
        <v>731205</v>
      </c>
      <c r="K14" s="20">
        <f t="shared" si="0"/>
        <v>-0.2713808029212054</v>
      </c>
      <c r="L14" s="19">
        <v>34369312</v>
      </c>
      <c r="M14" s="19">
        <v>29888</v>
      </c>
    </row>
    <row r="15" spans="1:13" s="28" customFormat="1" ht="15.75" customHeight="1" hidden="1" outlineLevel="1">
      <c r="A15" s="21">
        <v>1</v>
      </c>
      <c r="B15" s="22" t="s">
        <v>15</v>
      </c>
      <c r="C15" s="22"/>
      <c r="D15" s="23"/>
      <c r="E15" s="24"/>
      <c r="F15" s="25"/>
      <c r="G15" s="26"/>
      <c r="H15" s="23">
        <f>SUBTOTAL(9,'2017.01.02. - 2017.12.31.  alapadatok'!$H$5:$H$14)</f>
        <v>22014120</v>
      </c>
      <c r="I15" s="23">
        <f>SUBTOTAL(9,'2017.01.02. - 2017.12.31.  alapadatok'!$I$5:$I$14)</f>
        <v>18110</v>
      </c>
      <c r="J15" s="23"/>
      <c r="K15" s="27"/>
      <c r="L15" s="23"/>
      <c r="M15" s="23"/>
    </row>
    <row r="16" spans="1:13" ht="15.75" customHeight="1" hidden="1" outlineLevel="2">
      <c r="A16" s="29"/>
      <c r="B16" s="30" t="s">
        <v>16</v>
      </c>
      <c r="C16" s="30" t="s">
        <v>17</v>
      </c>
      <c r="D16" s="15">
        <v>41760</v>
      </c>
      <c r="E16" s="30" t="s">
        <v>18</v>
      </c>
      <c r="F16" s="31"/>
      <c r="G16" s="18" t="e">
        <f>ROUNDUP(DATEDIF(D16,$B$131,"d")/7,0)</f>
        <v>#VALUE!</v>
      </c>
      <c r="H16" s="19">
        <v>6300</v>
      </c>
      <c r="I16" s="32">
        <v>21</v>
      </c>
      <c r="J16" s="19"/>
      <c r="K16" s="20">
        <f>IF(J16&lt;&gt;0,-(J16-H16)/J16,"")</f>
        <v>0</v>
      </c>
      <c r="L16" s="19">
        <v>19238207</v>
      </c>
      <c r="M16" s="19">
        <v>16164</v>
      </c>
    </row>
    <row r="17" spans="1:13" s="28" customFormat="1" ht="15.75" customHeight="1" hidden="1" outlineLevel="1">
      <c r="A17" s="21">
        <v>1</v>
      </c>
      <c r="B17" s="23" t="s">
        <v>19</v>
      </c>
      <c r="C17" s="23"/>
      <c r="D17" s="23"/>
      <c r="E17" s="23"/>
      <c r="F17" s="25"/>
      <c r="G17" s="26"/>
      <c r="H17" s="23">
        <f>SUBTOTAL(9,'2017.01.02. - 2017.12.31.  alapadatok'!$H$16:$H$16)</f>
        <v>6300</v>
      </c>
      <c r="I17" s="33">
        <f>SUBTOTAL(9,'2017.01.02. - 2017.12.31.  alapadatok'!$I$16:$I$16)</f>
        <v>21</v>
      </c>
      <c r="J17" s="23"/>
      <c r="K17" s="27"/>
      <c r="L17" s="23"/>
      <c r="M17" s="23"/>
    </row>
    <row r="18" spans="1:13" ht="15.75" customHeight="1" hidden="1" outlineLevel="2">
      <c r="A18" s="13"/>
      <c r="B18" s="30" t="s">
        <v>20</v>
      </c>
      <c r="C18" s="30" t="s">
        <v>21</v>
      </c>
      <c r="D18" s="15">
        <v>42747</v>
      </c>
      <c r="E18" s="30" t="s">
        <v>22</v>
      </c>
      <c r="F18" s="31"/>
      <c r="G18" s="18" t="e">
        <f>ROUNDUP(DATEDIF(D18,$B$52,"d")/7,0)</f>
        <v>#VALUE!</v>
      </c>
      <c r="H18" s="19">
        <v>337000</v>
      </c>
      <c r="I18" s="19">
        <v>317</v>
      </c>
      <c r="J18" s="19"/>
      <c r="K18" s="20">
        <f>IF(J18&lt;&gt;0,-(J18-H18)/J18,"")</f>
        <v>0</v>
      </c>
      <c r="L18" s="19">
        <v>337000</v>
      </c>
      <c r="M18" s="19">
        <v>317</v>
      </c>
    </row>
    <row r="19" spans="1:13" s="28" customFormat="1" ht="15.75" customHeight="1" hidden="1" outlineLevel="1">
      <c r="A19" s="21">
        <v>1</v>
      </c>
      <c r="B19" s="23" t="s">
        <v>23</v>
      </c>
      <c r="C19" s="23"/>
      <c r="D19" s="23"/>
      <c r="E19" s="23"/>
      <c r="F19" s="25"/>
      <c r="G19" s="26"/>
      <c r="H19" s="23">
        <f>SUBTOTAL(9,'2017.01.02. - 2017.12.31.  alapadatok'!$H$18:$H$18)</f>
        <v>337000</v>
      </c>
      <c r="I19" s="23">
        <f>SUBTOTAL(9,'2017.01.02. - 2017.12.31.  alapadatok'!$I$18:$I$18)</f>
        <v>317</v>
      </c>
      <c r="J19" s="23"/>
      <c r="K19" s="27"/>
      <c r="L19" s="23"/>
      <c r="M19" s="23"/>
    </row>
    <row r="20" spans="1:13" ht="15.75" customHeight="1" hidden="1" outlineLevel="2">
      <c r="A20" s="13"/>
      <c r="B20" s="34" t="s">
        <v>24</v>
      </c>
      <c r="C20" s="34" t="s">
        <v>24</v>
      </c>
      <c r="D20" s="15">
        <v>42705</v>
      </c>
      <c r="E20" s="16" t="s">
        <v>25</v>
      </c>
      <c r="F20" s="17">
        <v>17</v>
      </c>
      <c r="G20" s="18" t="e">
        <f>ROUNDUP(DATEDIF(D20,$B$50,"d")/7,0)</f>
        <v>#VALUE!</v>
      </c>
      <c r="H20" s="19"/>
      <c r="I20" s="19"/>
      <c r="J20" s="19"/>
      <c r="K20" s="20"/>
      <c r="L20" s="19"/>
      <c r="M20" s="19"/>
    </row>
    <row r="21" spans="1:13" ht="15.75" customHeight="1" hidden="1" outlineLevel="2">
      <c r="A21" s="13"/>
      <c r="B21" s="34" t="s">
        <v>24</v>
      </c>
      <c r="C21" s="34" t="s">
        <v>24</v>
      </c>
      <c r="D21" s="15">
        <v>42705</v>
      </c>
      <c r="E21" s="16" t="s">
        <v>25</v>
      </c>
      <c r="F21" s="17">
        <v>17</v>
      </c>
      <c r="G21" s="35" t="e">
        <f>ROUNDUP(DATEDIF(D21,$B$74,"d")/7,0)</f>
        <v>#VALUE!</v>
      </c>
      <c r="H21" s="19">
        <v>32100</v>
      </c>
      <c r="I21" s="36">
        <v>27</v>
      </c>
      <c r="J21" s="19"/>
      <c r="K21" s="20">
        <f>IF(J21&lt;&gt;0,-(J21-H21)/J21,"")</f>
        <v>0</v>
      </c>
      <c r="L21" s="19">
        <v>35523641</v>
      </c>
      <c r="M21" s="36">
        <v>34005</v>
      </c>
    </row>
    <row r="22" spans="1:13" s="28" customFormat="1" ht="15.75" customHeight="1" hidden="1" outlineLevel="1">
      <c r="A22" s="21">
        <v>1</v>
      </c>
      <c r="B22" s="37" t="s">
        <v>26</v>
      </c>
      <c r="C22" s="37"/>
      <c r="D22" s="23"/>
      <c r="E22" s="24"/>
      <c r="F22" s="25"/>
      <c r="G22" s="26"/>
      <c r="H22" s="23">
        <f>SUBTOTAL(9,'2017.01.02. - 2017.12.31.  alapadatok'!$H$20:$H$21)</f>
        <v>32100</v>
      </c>
      <c r="I22" s="38">
        <f>SUBTOTAL(9,'2017.01.02. - 2017.12.31.  alapadatok'!$I$20:$I$21)</f>
        <v>27</v>
      </c>
      <c r="J22" s="23"/>
      <c r="K22" s="27"/>
      <c r="L22" s="23"/>
      <c r="M22" s="39"/>
    </row>
    <row r="23" spans="1:13" ht="15.75" customHeight="1" hidden="1" outlineLevel="2">
      <c r="A23" s="13"/>
      <c r="B23" s="34" t="s">
        <v>27</v>
      </c>
      <c r="C23" s="34" t="s">
        <v>28</v>
      </c>
      <c r="D23" s="15">
        <v>43090</v>
      </c>
      <c r="E23" s="16" t="s">
        <v>29</v>
      </c>
      <c r="F23" s="17">
        <v>17</v>
      </c>
      <c r="G23" s="18" t="e">
        <f>ROUNDUP(DATEDIF(D23,$B$239,"d")/7,0)</f>
        <v>#VALUE!</v>
      </c>
      <c r="H23" s="19">
        <v>7406780</v>
      </c>
      <c r="I23" s="19">
        <v>5022</v>
      </c>
      <c r="J23" s="19"/>
      <c r="K23" s="20">
        <f aca="true" t="shared" si="1" ref="K23:K24">IF(J23&lt;&gt;0,-(J23-H23)/J23,"")</f>
        <v>0</v>
      </c>
      <c r="L23" s="19">
        <v>7406780</v>
      </c>
      <c r="M23" s="19">
        <v>5022</v>
      </c>
    </row>
    <row r="24" spans="1:13" ht="15.75" customHeight="1" hidden="1" outlineLevel="2">
      <c r="A24" s="13"/>
      <c r="B24" s="34" t="s">
        <v>27</v>
      </c>
      <c r="C24" s="34" t="s">
        <v>28</v>
      </c>
      <c r="D24" s="15">
        <v>43090</v>
      </c>
      <c r="E24" s="16" t="s">
        <v>29</v>
      </c>
      <c r="F24" s="17">
        <v>11</v>
      </c>
      <c r="G24" s="18" t="e">
        <f>ROUNDUP(DATEDIF(D24,$B$284,"d")/7,0)</f>
        <v>#VALUE!</v>
      </c>
      <c r="H24" s="19">
        <v>4314160</v>
      </c>
      <c r="I24" s="19">
        <v>2824</v>
      </c>
      <c r="J24" s="19">
        <v>2602655</v>
      </c>
      <c r="K24" s="20">
        <f t="shared" si="1"/>
        <v>0.6575996434410246</v>
      </c>
      <c r="L24" s="19">
        <v>11720940</v>
      </c>
      <c r="M24" s="19">
        <v>7846</v>
      </c>
    </row>
    <row r="25" spans="1:13" s="28" customFormat="1" ht="15.75" customHeight="1" hidden="1" outlineLevel="1">
      <c r="A25" s="21">
        <v>1</v>
      </c>
      <c r="B25" s="37" t="s">
        <v>30</v>
      </c>
      <c r="C25" s="37"/>
      <c r="D25" s="23"/>
      <c r="E25" s="24"/>
      <c r="F25" s="25"/>
      <c r="G25" s="26"/>
      <c r="H25" s="23">
        <f>SUBTOTAL(9,'2017.01.02. - 2017.12.31.  alapadatok'!$H$23:$H$24)</f>
        <v>11720940</v>
      </c>
      <c r="I25" s="23">
        <f>SUBTOTAL(9,'2017.01.02. - 2017.12.31.  alapadatok'!$I$23:$I$24)</f>
        <v>7846</v>
      </c>
      <c r="J25" s="23"/>
      <c r="K25" s="27"/>
      <c r="L25" s="23"/>
      <c r="M25" s="23"/>
    </row>
    <row r="26" spans="1:13" ht="15.75" customHeight="1" hidden="1" outlineLevel="2">
      <c r="A26" s="13"/>
      <c r="B26" s="34" t="s">
        <v>31</v>
      </c>
      <c r="C26" s="34" t="s">
        <v>32</v>
      </c>
      <c r="D26" s="15">
        <v>42999</v>
      </c>
      <c r="E26" s="16" t="s">
        <v>33</v>
      </c>
      <c r="F26" s="17"/>
      <c r="G26" s="18" t="e">
        <f>ROUNDUP(DATEDIF(D26,$B$178,"d")/7,0)</f>
        <v>#VALUE!</v>
      </c>
      <c r="H26" s="40">
        <v>8024240</v>
      </c>
      <c r="I26" s="41">
        <v>5600</v>
      </c>
      <c r="J26" s="19"/>
      <c r="K26" s="20">
        <f aca="true" t="shared" si="2" ref="K26:K27">IF(J26&lt;&gt;0,-(J26-H26)/J26,"")</f>
        <v>0</v>
      </c>
      <c r="L26" s="40">
        <v>8024240</v>
      </c>
      <c r="M26" s="41">
        <v>5600</v>
      </c>
    </row>
    <row r="27" spans="1:13" ht="15.75" customHeight="1" hidden="1" outlineLevel="2">
      <c r="A27" s="13"/>
      <c r="B27" s="30" t="s">
        <v>31</v>
      </c>
      <c r="C27" s="30" t="s">
        <v>32</v>
      </c>
      <c r="D27" s="15">
        <v>42999</v>
      </c>
      <c r="E27" s="30" t="s">
        <v>33</v>
      </c>
      <c r="F27" s="31"/>
      <c r="G27" s="35" t="e">
        <f>ROUNDUP(DATEDIF(D27,$B$186,"d")/7,0)</f>
        <v>#VALUE!</v>
      </c>
      <c r="H27" s="42">
        <v>3553496</v>
      </c>
      <c r="I27" s="42">
        <v>2380</v>
      </c>
      <c r="J27" s="30">
        <v>8024240</v>
      </c>
      <c r="K27" s="30">
        <f t="shared" si="2"/>
        <v>-0.5571548208926951</v>
      </c>
      <c r="L27" s="30">
        <v>11577736</v>
      </c>
      <c r="M27" s="30">
        <v>7980</v>
      </c>
    </row>
    <row r="28" spans="1:13" s="28" customFormat="1" ht="15.75" customHeight="1" hidden="1" outlineLevel="1">
      <c r="A28" s="21">
        <v>1</v>
      </c>
      <c r="B28" s="23" t="s">
        <v>34</v>
      </c>
      <c r="C28" s="23"/>
      <c r="D28" s="23"/>
      <c r="E28" s="23"/>
      <c r="F28" s="25"/>
      <c r="G28" s="26"/>
      <c r="H28" s="43">
        <f>SUBTOTAL(9,'2017.01.02. - 2017.12.31.  alapadatok'!$H$26:$H$27)</f>
        <v>11577736</v>
      </c>
      <c r="I28" s="43">
        <f>SUBTOTAL(9,'2017.01.02. - 2017.12.31.  alapadatok'!$I$26:$I$27)</f>
        <v>7980</v>
      </c>
      <c r="J28" s="23"/>
      <c r="K28" s="23"/>
      <c r="L28" s="23"/>
      <c r="M28" s="23"/>
    </row>
    <row r="29" spans="1:13" ht="15.75" customHeight="1" hidden="1" outlineLevel="2">
      <c r="A29" s="13"/>
      <c r="B29" s="44" t="s">
        <v>35</v>
      </c>
      <c r="C29" s="44" t="s">
        <v>36</v>
      </c>
      <c r="D29" s="15">
        <v>42852</v>
      </c>
      <c r="E29" s="45" t="s">
        <v>33</v>
      </c>
      <c r="F29" s="31"/>
      <c r="G29" s="18" t="e">
        <f>ROUNDUP(DATEDIF(D29,$B$89,"d")/7,0)</f>
        <v>#VALUE!</v>
      </c>
      <c r="H29" s="19">
        <v>718855</v>
      </c>
      <c r="I29" s="19">
        <v>581</v>
      </c>
      <c r="J29" s="19"/>
      <c r="K29" s="20"/>
      <c r="L29" s="19">
        <v>718855</v>
      </c>
      <c r="M29" s="19">
        <v>581</v>
      </c>
    </row>
    <row r="30" spans="1:13" s="28" customFormat="1" ht="15.75" customHeight="1" hidden="1" outlineLevel="1">
      <c r="A30" s="21">
        <v>1</v>
      </c>
      <c r="B30" s="46" t="s">
        <v>37</v>
      </c>
      <c r="C30" s="46"/>
      <c r="D30" s="23"/>
      <c r="E30" s="24"/>
      <c r="F30" s="25"/>
      <c r="G30" s="26"/>
      <c r="H30" s="23">
        <f>SUBTOTAL(9,'2017.01.02. - 2017.12.31.  alapadatok'!$H$29:$H$29)</f>
        <v>718855</v>
      </c>
      <c r="I30" s="23">
        <f>SUBTOTAL(9,'2017.01.02. - 2017.12.31.  alapadatok'!$I$29:$I$29)</f>
        <v>581</v>
      </c>
      <c r="J30" s="23"/>
      <c r="K30" s="27"/>
      <c r="L30" s="23"/>
      <c r="M30" s="23"/>
    </row>
    <row r="31" spans="1:13" ht="15.75" customHeight="1" hidden="1" outlineLevel="2">
      <c r="A31" s="13"/>
      <c r="B31" s="44" t="s">
        <v>38</v>
      </c>
      <c r="C31" s="44" t="s">
        <v>39</v>
      </c>
      <c r="D31" s="15">
        <v>43048</v>
      </c>
      <c r="E31" s="45" t="s">
        <v>40</v>
      </c>
      <c r="F31" s="31">
        <v>50</v>
      </c>
      <c r="G31" s="18" t="e">
        <f>ROUNDUP(DATEDIF(D31,$B$219,"d")/7,0)</f>
        <v>#VALUE!</v>
      </c>
      <c r="H31" s="19">
        <v>118454997</v>
      </c>
      <c r="I31" s="19">
        <v>86998</v>
      </c>
      <c r="J31" s="19"/>
      <c r="K31" s="20"/>
      <c r="L31" s="19">
        <v>118454997</v>
      </c>
      <c r="M31" s="19">
        <v>86998</v>
      </c>
    </row>
    <row r="32" spans="1:13" ht="15.75" customHeight="1" hidden="1" outlineLevel="2">
      <c r="A32" s="13"/>
      <c r="B32" s="44" t="s">
        <v>38</v>
      </c>
      <c r="C32" s="44" t="s">
        <v>39</v>
      </c>
      <c r="D32" s="15">
        <v>43048</v>
      </c>
      <c r="E32" s="45" t="s">
        <v>40</v>
      </c>
      <c r="F32" s="31">
        <v>50</v>
      </c>
      <c r="G32" s="18" t="e">
        <f>ROUNDUP(DATEDIF(D32,$B$222,"d")/7,0)</f>
        <v>#VALUE!</v>
      </c>
      <c r="H32" s="19">
        <v>98625725</v>
      </c>
      <c r="I32" s="19">
        <v>71542</v>
      </c>
      <c r="J32" s="19">
        <v>118454997</v>
      </c>
      <c r="K32" s="20">
        <f aca="true" t="shared" si="3" ref="K32:K38">IF(J32&lt;&gt;0,-(J32-H32)/J32,"")</f>
        <v>-0.1673992022472467</v>
      </c>
      <c r="L32" s="19">
        <v>217100722</v>
      </c>
      <c r="M32" s="19">
        <v>158540</v>
      </c>
    </row>
    <row r="33" spans="1:13" ht="15.75" customHeight="1" hidden="1" outlineLevel="2">
      <c r="A33" s="13"/>
      <c r="B33" s="44" t="s">
        <v>38</v>
      </c>
      <c r="C33" s="44" t="s">
        <v>39</v>
      </c>
      <c r="D33" s="15">
        <v>43048</v>
      </c>
      <c r="E33" s="45" t="s">
        <v>40</v>
      </c>
      <c r="F33" s="31">
        <v>50</v>
      </c>
      <c r="G33" s="18" t="e">
        <f>ROUNDUP(DATEDIF(D33,$B$226,"d")/7,0)</f>
        <v>#VALUE!</v>
      </c>
      <c r="H33" s="19">
        <v>60386220</v>
      </c>
      <c r="I33" s="19">
        <v>42595</v>
      </c>
      <c r="J33" s="19">
        <v>98625725</v>
      </c>
      <c r="K33" s="20">
        <f t="shared" si="3"/>
        <v>-0.3877234362535738</v>
      </c>
      <c r="L33" s="19">
        <v>277497142</v>
      </c>
      <c r="M33" s="19">
        <v>201141</v>
      </c>
    </row>
    <row r="34" spans="1:13" ht="15.75" customHeight="1" hidden="1" outlineLevel="2">
      <c r="A34" s="13"/>
      <c r="B34" s="44" t="s">
        <v>38</v>
      </c>
      <c r="C34" s="44" t="s">
        <v>39</v>
      </c>
      <c r="D34" s="15">
        <v>43048</v>
      </c>
      <c r="E34" s="45" t="s">
        <v>40</v>
      </c>
      <c r="F34" s="31">
        <v>50</v>
      </c>
      <c r="G34" s="18" t="e">
        <f>ROUNDUP(DATEDIF(D34,$B$227,"d")/7,0)</f>
        <v>#VALUE!</v>
      </c>
      <c r="H34" s="19">
        <v>37469516</v>
      </c>
      <c r="I34" s="19">
        <v>26274</v>
      </c>
      <c r="J34" s="19">
        <v>60386220</v>
      </c>
      <c r="K34" s="20">
        <f t="shared" si="3"/>
        <v>-0.37950221093487885</v>
      </c>
      <c r="L34" s="30">
        <v>314996708</v>
      </c>
      <c r="M34" s="30">
        <v>227445</v>
      </c>
    </row>
    <row r="35" spans="1:13" ht="15.75" customHeight="1" hidden="1" outlineLevel="2">
      <c r="A35" s="13"/>
      <c r="B35" s="44" t="s">
        <v>38</v>
      </c>
      <c r="C35" s="44" t="s">
        <v>39</v>
      </c>
      <c r="D35" s="15">
        <v>43048</v>
      </c>
      <c r="E35" s="45" t="s">
        <v>40</v>
      </c>
      <c r="F35" s="31">
        <v>50</v>
      </c>
      <c r="G35" s="18" t="e">
        <f>ROUNDUP(DATEDIF(D35,$B$232,"d")/7,0)</f>
        <v>#VALUE!</v>
      </c>
      <c r="H35" s="19">
        <v>28175300</v>
      </c>
      <c r="I35" s="19">
        <v>20052</v>
      </c>
      <c r="J35" s="19">
        <v>37469516</v>
      </c>
      <c r="K35" s="20">
        <f t="shared" si="3"/>
        <v>-0.24804739938460907</v>
      </c>
      <c r="L35" s="30">
        <v>343218243</v>
      </c>
      <c r="M35" s="30">
        <v>247512</v>
      </c>
    </row>
    <row r="36" spans="1:13" ht="15.75" customHeight="1" hidden="1" outlineLevel="2">
      <c r="A36" s="13"/>
      <c r="B36" s="44" t="s">
        <v>38</v>
      </c>
      <c r="C36" s="44" t="s">
        <v>39</v>
      </c>
      <c r="D36" s="15">
        <v>43048</v>
      </c>
      <c r="E36" s="45" t="s">
        <v>40</v>
      </c>
      <c r="F36" s="31">
        <v>50</v>
      </c>
      <c r="G36" s="18" t="e">
        <f>ROUNDUP(DATEDIF(D36,$B$237,"d")/7,0)</f>
        <v>#VALUE!</v>
      </c>
      <c r="H36" s="19">
        <v>15843860</v>
      </c>
      <c r="I36" s="19">
        <v>10968</v>
      </c>
      <c r="J36" s="19">
        <v>28175300</v>
      </c>
      <c r="K36" s="20">
        <f t="shared" si="3"/>
        <v>-0.4376684542844264</v>
      </c>
      <c r="L36" s="30">
        <v>359062103</v>
      </c>
      <c r="M36" s="30">
        <v>258480</v>
      </c>
    </row>
    <row r="37" spans="1:13" ht="15.75" customHeight="1" hidden="1" outlineLevel="2">
      <c r="A37" s="13"/>
      <c r="B37" s="44" t="s">
        <v>38</v>
      </c>
      <c r="C37" s="44" t="s">
        <v>39</v>
      </c>
      <c r="D37" s="15">
        <v>43048</v>
      </c>
      <c r="E37" s="45" t="s">
        <v>40</v>
      </c>
      <c r="F37" s="31">
        <v>50</v>
      </c>
      <c r="G37" s="18" t="e">
        <f>ROUNDUP(DATEDIF(D37,$B$239,"d")/7,0)</f>
        <v>#VALUE!</v>
      </c>
      <c r="H37" s="19">
        <v>12287710</v>
      </c>
      <c r="I37" s="19">
        <v>8774</v>
      </c>
      <c r="J37" s="19">
        <v>15843860</v>
      </c>
      <c r="K37" s="20">
        <f t="shared" si="3"/>
        <v>-0.22444972374156297</v>
      </c>
      <c r="L37" s="30">
        <v>371349813</v>
      </c>
      <c r="M37" s="30">
        <v>267254</v>
      </c>
    </row>
    <row r="38" spans="1:13" ht="15.75" customHeight="1" hidden="1" outlineLevel="2">
      <c r="A38" s="13"/>
      <c r="B38" s="44" t="s">
        <v>38</v>
      </c>
      <c r="C38" s="44" t="s">
        <v>39</v>
      </c>
      <c r="D38" s="15">
        <v>43048</v>
      </c>
      <c r="E38" s="45" t="s">
        <v>40</v>
      </c>
      <c r="F38" s="31">
        <v>50</v>
      </c>
      <c r="G38" s="18" t="e">
        <f>ROUNDUP(DATEDIF(D38,$B$284,"d")/7,0)</f>
        <v>#VALUE!</v>
      </c>
      <c r="H38" s="19">
        <v>4139380</v>
      </c>
      <c r="I38" s="19">
        <v>2780</v>
      </c>
      <c r="J38" s="19">
        <v>4461850</v>
      </c>
      <c r="K38" s="20">
        <f t="shared" si="3"/>
        <v>-0.07227271199166264</v>
      </c>
      <c r="L38" s="30">
        <v>375522173</v>
      </c>
      <c r="M38" s="30">
        <v>270060</v>
      </c>
    </row>
    <row r="39" spans="1:13" s="28" customFormat="1" ht="15.75" customHeight="1" hidden="1" outlineLevel="1">
      <c r="A39" s="21">
        <v>1</v>
      </c>
      <c r="B39" s="46" t="s">
        <v>41</v>
      </c>
      <c r="C39" s="46"/>
      <c r="D39" s="23"/>
      <c r="E39" s="24"/>
      <c r="F39" s="25"/>
      <c r="G39" s="26"/>
      <c r="H39" s="23">
        <f>SUBTOTAL(9,'2017.01.02. - 2017.12.31.  alapadatok'!$H$31:$H$38)</f>
        <v>375382708</v>
      </c>
      <c r="I39" s="23">
        <f>SUBTOTAL(9,'2017.01.02. - 2017.12.31.  alapadatok'!$I$31:$I$38)</f>
        <v>269983</v>
      </c>
      <c r="J39" s="23"/>
      <c r="K39" s="27"/>
      <c r="L39" s="23"/>
      <c r="M39" s="23"/>
    </row>
    <row r="40" spans="1:13" ht="15.75" customHeight="1" hidden="1" outlineLevel="2">
      <c r="A40" s="13"/>
      <c r="B40" s="44" t="s">
        <v>42</v>
      </c>
      <c r="C40" s="44" t="s">
        <v>43</v>
      </c>
      <c r="D40" s="15">
        <v>42782</v>
      </c>
      <c r="E40" s="45" t="s">
        <v>44</v>
      </c>
      <c r="F40" s="31">
        <v>32</v>
      </c>
      <c r="G40" s="18" t="e">
        <f>ROUNDUP(DATEDIF(D40,$B$74,"d")/7,0)</f>
        <v>#VALUE!</v>
      </c>
      <c r="H40" s="19">
        <v>24912945</v>
      </c>
      <c r="I40" s="19">
        <v>17558</v>
      </c>
      <c r="J40" s="19"/>
      <c r="K40" s="20">
        <f aca="true" t="shared" si="4" ref="K40:K44">IF(J40&lt;&gt;0,-(J40-H40)/J40,"")</f>
        <v>0</v>
      </c>
      <c r="L40" s="30">
        <v>24912945</v>
      </c>
      <c r="M40" s="30">
        <v>17558</v>
      </c>
    </row>
    <row r="41" spans="1:13" ht="15.75" customHeight="1" hidden="1" outlineLevel="2">
      <c r="A41" s="13"/>
      <c r="B41" s="44" t="s">
        <v>42</v>
      </c>
      <c r="C41" s="44" t="s">
        <v>43</v>
      </c>
      <c r="D41" s="15">
        <v>42782</v>
      </c>
      <c r="E41" s="45" t="s">
        <v>44</v>
      </c>
      <c r="F41" s="31">
        <v>32</v>
      </c>
      <c r="G41" s="18" t="e">
        <f>ROUNDUP(DATEDIF(D41,$B$82,"d")/7,0)</f>
        <v>#VALUE!</v>
      </c>
      <c r="H41" s="19">
        <v>13995930</v>
      </c>
      <c r="I41" s="19">
        <v>10224</v>
      </c>
      <c r="J41" s="19">
        <v>24912945</v>
      </c>
      <c r="K41" s="20">
        <f t="shared" si="4"/>
        <v>-0.43820652275353233</v>
      </c>
      <c r="L41" s="30">
        <v>38908875</v>
      </c>
      <c r="M41" s="30">
        <v>27782</v>
      </c>
    </row>
    <row r="42" spans="1:13" ht="15.75" customHeight="1" hidden="1" outlineLevel="2">
      <c r="A42" s="13"/>
      <c r="B42" s="44" t="s">
        <v>42</v>
      </c>
      <c r="C42" s="44" t="s">
        <v>43</v>
      </c>
      <c r="D42" s="15">
        <v>42782</v>
      </c>
      <c r="E42" s="45" t="s">
        <v>44</v>
      </c>
      <c r="F42" s="31">
        <v>32</v>
      </c>
      <c r="G42" s="18" t="e">
        <f>ROUNDUP(DATEDIF(D42,$B$64,"d")/7,0)</f>
        <v>#VALUE!</v>
      </c>
      <c r="H42" s="19">
        <v>7198815</v>
      </c>
      <c r="I42" s="19">
        <v>5076</v>
      </c>
      <c r="J42" s="19">
        <v>13995930</v>
      </c>
      <c r="K42" s="20">
        <f t="shared" si="4"/>
        <v>-0.48564939950399866</v>
      </c>
      <c r="L42" s="47">
        <v>46107690</v>
      </c>
      <c r="M42" s="47">
        <v>32858</v>
      </c>
    </row>
    <row r="43" spans="1:13" ht="15.75" customHeight="1" hidden="1" outlineLevel="2">
      <c r="A43" s="13"/>
      <c r="B43" s="44" t="s">
        <v>42</v>
      </c>
      <c r="C43" s="44" t="s">
        <v>43</v>
      </c>
      <c r="D43" s="15">
        <v>42782</v>
      </c>
      <c r="E43" s="45" t="s">
        <v>44</v>
      </c>
      <c r="F43" s="31">
        <v>32</v>
      </c>
      <c r="G43" s="18" t="e">
        <f>ROUNDUP(DATEDIF(D43,$B$73,"d")/7,0)</f>
        <v>#VALUE!</v>
      </c>
      <c r="H43" s="19">
        <v>6322760</v>
      </c>
      <c r="I43" s="19">
        <v>4427</v>
      </c>
      <c r="J43" s="19">
        <v>7198815</v>
      </c>
      <c r="K43" s="20">
        <f t="shared" si="4"/>
        <v>-0.12169433441476132</v>
      </c>
      <c r="L43" s="19">
        <v>52430450</v>
      </c>
      <c r="M43" s="19">
        <v>37285</v>
      </c>
    </row>
    <row r="44" spans="1:13" ht="15.75" customHeight="1" hidden="1" outlineLevel="2">
      <c r="A44" s="13"/>
      <c r="B44" s="44" t="s">
        <v>42</v>
      </c>
      <c r="C44" s="44" t="s">
        <v>43</v>
      </c>
      <c r="D44" s="15">
        <v>42782</v>
      </c>
      <c r="E44" s="45" t="s">
        <v>44</v>
      </c>
      <c r="F44" s="31">
        <v>32</v>
      </c>
      <c r="G44" s="18" t="e">
        <f>ROUNDUP(DATEDIF(D44,$B$74,"d")/7,0)</f>
        <v>#VALUE!</v>
      </c>
      <c r="H44" s="19">
        <v>3425200</v>
      </c>
      <c r="I44" s="19">
        <v>2308</v>
      </c>
      <c r="J44" s="19">
        <v>6322760</v>
      </c>
      <c r="K44" s="20">
        <f t="shared" si="4"/>
        <v>-0.4582745509872271</v>
      </c>
      <c r="L44" s="19">
        <v>55855650</v>
      </c>
      <c r="M44" s="19">
        <v>39593</v>
      </c>
    </row>
    <row r="45" spans="1:13" s="28" customFormat="1" ht="15.75" customHeight="1" hidden="1" outlineLevel="1">
      <c r="A45" s="21">
        <v>1</v>
      </c>
      <c r="B45" s="46" t="s">
        <v>45</v>
      </c>
      <c r="C45" s="46"/>
      <c r="D45" s="23"/>
      <c r="E45" s="24"/>
      <c r="F45" s="25"/>
      <c r="G45" s="26"/>
      <c r="H45" s="23">
        <f>SUBTOTAL(9,'2017.01.02. - 2017.12.31.  alapadatok'!$H$40:$H$44)</f>
        <v>55855650</v>
      </c>
      <c r="I45" s="23">
        <f>SUBTOTAL(9,'2017.01.02. - 2017.12.31.  alapadatok'!$I$40:$I$44)</f>
        <v>39593</v>
      </c>
      <c r="J45" s="23"/>
      <c r="K45" s="27"/>
      <c r="L45" s="23"/>
      <c r="M45" s="23"/>
    </row>
    <row r="46" spans="1:13" ht="15.75" customHeight="1" hidden="1" outlineLevel="2">
      <c r="A46" s="13"/>
      <c r="B46" s="44" t="s">
        <v>46</v>
      </c>
      <c r="C46" s="44" t="s">
        <v>47</v>
      </c>
      <c r="D46" s="15">
        <v>42761</v>
      </c>
      <c r="E46" s="45" t="s">
        <v>40</v>
      </c>
      <c r="F46" s="31">
        <v>42</v>
      </c>
      <c r="G46" s="18" t="e">
        <f>ROUNDUP(DATEDIF(D46,$B$56,"d")/7,0)</f>
        <v>#VALUE!</v>
      </c>
      <c r="H46" s="19">
        <v>45012580</v>
      </c>
      <c r="I46" s="19">
        <v>34489</v>
      </c>
      <c r="J46" s="19"/>
      <c r="K46" s="20">
        <f aca="true" t="shared" si="5" ref="K46:K54">IF(J46&lt;&gt;0,-(J46-H46)/J46,"")</f>
        <v>0</v>
      </c>
      <c r="L46" s="19">
        <v>45012580</v>
      </c>
      <c r="M46" s="19">
        <v>34489</v>
      </c>
    </row>
    <row r="47" spans="1:13" ht="15.75" customHeight="1" hidden="1" outlineLevel="2">
      <c r="A47" s="13"/>
      <c r="B47" s="44" t="s">
        <v>46</v>
      </c>
      <c r="C47" s="44" t="s">
        <v>47</v>
      </c>
      <c r="D47" s="15">
        <v>42761</v>
      </c>
      <c r="E47" s="45" t="s">
        <v>40</v>
      </c>
      <c r="F47" s="31">
        <v>42</v>
      </c>
      <c r="G47" s="35" t="e">
        <f>ROUNDUP(DATEDIF(D47,$B$67,"d")/7,0)</f>
        <v>#VALUE!</v>
      </c>
      <c r="H47" s="19">
        <v>45030141</v>
      </c>
      <c r="I47" s="48">
        <v>33593</v>
      </c>
      <c r="J47" s="30">
        <v>45012580</v>
      </c>
      <c r="K47" s="30">
        <f t="shared" si="5"/>
        <v>0.0003901353799315658</v>
      </c>
      <c r="L47" s="30">
        <v>90042721</v>
      </c>
      <c r="M47" s="30">
        <v>68082</v>
      </c>
    </row>
    <row r="48" spans="1:13" ht="15.75" customHeight="1" hidden="1" outlineLevel="2">
      <c r="A48" s="13"/>
      <c r="B48" s="44" t="s">
        <v>46</v>
      </c>
      <c r="C48" s="44" t="s">
        <v>47</v>
      </c>
      <c r="D48" s="15">
        <v>42761</v>
      </c>
      <c r="E48" s="16" t="s">
        <v>40</v>
      </c>
      <c r="F48" s="17">
        <v>42</v>
      </c>
      <c r="G48" s="18" t="e">
        <f>ROUNDUP(DATEDIF(D48,$B$65,"d")/7,0)</f>
        <v>#VALUE!</v>
      </c>
      <c r="H48" s="19">
        <v>32431170</v>
      </c>
      <c r="I48" s="19">
        <v>24316</v>
      </c>
      <c r="J48" s="19">
        <v>45030141</v>
      </c>
      <c r="K48" s="20">
        <f t="shared" si="5"/>
        <v>-0.2797897301720641</v>
      </c>
      <c r="L48" s="32">
        <v>122697571</v>
      </c>
      <c r="M48" s="32">
        <v>92570</v>
      </c>
    </row>
    <row r="49" spans="1:13" ht="15.75" customHeight="1" hidden="1" outlineLevel="2">
      <c r="A49" s="13"/>
      <c r="B49" s="34" t="s">
        <v>46</v>
      </c>
      <c r="C49" s="34" t="s">
        <v>47</v>
      </c>
      <c r="D49" s="15">
        <v>42761</v>
      </c>
      <c r="E49" s="16" t="s">
        <v>40</v>
      </c>
      <c r="F49" s="17">
        <v>42</v>
      </c>
      <c r="G49" s="18" t="e">
        <f>ROUNDUP(DATEDIF(D49,$B$74,"d")/7,0)</f>
        <v>#VALUE!</v>
      </c>
      <c r="H49" s="19">
        <v>20751195</v>
      </c>
      <c r="I49" s="19">
        <v>15401</v>
      </c>
      <c r="J49" s="19">
        <v>32431170</v>
      </c>
      <c r="K49" s="20">
        <f t="shared" si="5"/>
        <v>-0.36014658120567344</v>
      </c>
      <c r="L49" s="19">
        <v>143448766</v>
      </c>
      <c r="M49" s="19">
        <v>107971</v>
      </c>
    </row>
    <row r="50" spans="1:13" ht="15.75" customHeight="1" hidden="1" outlineLevel="2">
      <c r="A50" s="13"/>
      <c r="B50" s="34" t="s">
        <v>46</v>
      </c>
      <c r="C50" s="34" t="s">
        <v>47</v>
      </c>
      <c r="D50" s="15">
        <v>42761</v>
      </c>
      <c r="E50" s="16" t="s">
        <v>40</v>
      </c>
      <c r="F50" s="17">
        <v>42</v>
      </c>
      <c r="G50" s="18" t="e">
        <f>ROUNDUP(DATEDIF(D50,$B$82,"d")/7,0)</f>
        <v>#VALUE!</v>
      </c>
      <c r="H50" s="19">
        <v>16051975</v>
      </c>
      <c r="I50" s="19">
        <v>12235</v>
      </c>
      <c r="J50" s="19">
        <v>20751195</v>
      </c>
      <c r="K50" s="20">
        <f t="shared" si="5"/>
        <v>-0.22645539208705812</v>
      </c>
      <c r="L50" s="19">
        <v>159500741</v>
      </c>
      <c r="M50" s="19">
        <v>120206</v>
      </c>
    </row>
    <row r="51" spans="1:13" ht="15.75" customHeight="1" hidden="1" outlineLevel="2">
      <c r="A51" s="13"/>
      <c r="B51" s="34" t="s">
        <v>46</v>
      </c>
      <c r="C51" s="34" t="s">
        <v>47</v>
      </c>
      <c r="D51" s="15">
        <v>42761</v>
      </c>
      <c r="E51" s="16" t="s">
        <v>40</v>
      </c>
      <c r="F51" s="17">
        <v>42</v>
      </c>
      <c r="G51" s="18" t="e">
        <f>ROUNDUP(DATEDIF(D51,$B$64,"d")/7,0)</f>
        <v>#VALUE!</v>
      </c>
      <c r="H51" s="19">
        <v>12733295</v>
      </c>
      <c r="I51" s="19">
        <v>9570</v>
      </c>
      <c r="J51" s="19">
        <v>16051975</v>
      </c>
      <c r="K51" s="20">
        <f t="shared" si="5"/>
        <v>-0.20674589886914227</v>
      </c>
      <c r="L51" s="19">
        <v>172234036</v>
      </c>
      <c r="M51" s="19">
        <v>129777</v>
      </c>
    </row>
    <row r="52" spans="1:13" ht="15.75" customHeight="1" hidden="1" outlineLevel="2">
      <c r="A52" s="13"/>
      <c r="B52" s="34" t="s">
        <v>46</v>
      </c>
      <c r="C52" s="34" t="s">
        <v>47</v>
      </c>
      <c r="D52" s="15">
        <v>42761</v>
      </c>
      <c r="E52" s="16" t="s">
        <v>40</v>
      </c>
      <c r="F52" s="17">
        <v>42</v>
      </c>
      <c r="G52" s="18" t="e">
        <f>ROUNDUP(DATEDIF(D52,$B$73,"d")/7,0)</f>
        <v>#VALUE!</v>
      </c>
      <c r="H52" s="19">
        <v>14767490</v>
      </c>
      <c r="I52" s="19">
        <v>10783</v>
      </c>
      <c r="J52" s="19">
        <v>12733295</v>
      </c>
      <c r="K52" s="20">
        <f t="shared" si="5"/>
        <v>0.15975401496627542</v>
      </c>
      <c r="L52" s="19">
        <v>187001526</v>
      </c>
      <c r="M52" s="19">
        <v>140560</v>
      </c>
    </row>
    <row r="53" spans="1:13" ht="15.75" customHeight="1" hidden="1" outlineLevel="2">
      <c r="A53" s="13"/>
      <c r="B53" s="34" t="s">
        <v>46</v>
      </c>
      <c r="C53" s="34" t="s">
        <v>47</v>
      </c>
      <c r="D53" s="15">
        <v>42761</v>
      </c>
      <c r="E53" s="16" t="s">
        <v>40</v>
      </c>
      <c r="F53" s="17">
        <v>42</v>
      </c>
      <c r="G53" s="18" t="e">
        <f>ROUNDUP(DATEDIF(D53,$B$74,"d")/7,0)</f>
        <v>#VALUE!</v>
      </c>
      <c r="H53" s="19">
        <v>12190485</v>
      </c>
      <c r="I53" s="19">
        <v>10260</v>
      </c>
      <c r="J53" s="19">
        <v>14767490</v>
      </c>
      <c r="K53" s="20">
        <f t="shared" si="5"/>
        <v>-0.17450528153396413</v>
      </c>
      <c r="L53" s="19">
        <v>199192011</v>
      </c>
      <c r="M53" s="19">
        <v>150820</v>
      </c>
    </row>
    <row r="54" spans="1:13" ht="15.75" customHeight="1" hidden="1" outlineLevel="2">
      <c r="A54" s="13"/>
      <c r="B54" s="34" t="s">
        <v>46</v>
      </c>
      <c r="C54" s="34" t="s">
        <v>47</v>
      </c>
      <c r="D54" s="15">
        <v>42761</v>
      </c>
      <c r="E54" s="16" t="s">
        <v>40</v>
      </c>
      <c r="F54" s="17">
        <v>42</v>
      </c>
      <c r="G54" s="18" t="e">
        <f>ROUNDUP(DATEDIF(D54,$B$76,"d")/7,0)</f>
        <v>#VALUE!</v>
      </c>
      <c r="H54" s="19">
        <v>4126835</v>
      </c>
      <c r="I54" s="19">
        <v>3308</v>
      </c>
      <c r="J54" s="19">
        <v>12190485</v>
      </c>
      <c r="K54" s="20">
        <f t="shared" si="5"/>
        <v>-0.6614708110464842</v>
      </c>
      <c r="L54" s="19">
        <v>203318846</v>
      </c>
      <c r="M54" s="19">
        <v>154128</v>
      </c>
    </row>
    <row r="55" spans="1:13" s="28" customFormat="1" ht="15.75" customHeight="1" hidden="1" outlineLevel="1">
      <c r="A55" s="21">
        <v>1</v>
      </c>
      <c r="B55" s="37" t="s">
        <v>48</v>
      </c>
      <c r="C55" s="37"/>
      <c r="D55" s="23"/>
      <c r="E55" s="24"/>
      <c r="F55" s="25"/>
      <c r="G55" s="26"/>
      <c r="H55" s="23">
        <f>SUBTOTAL(9,'2017.01.02. - 2017.12.31.  alapadatok'!$H$46:$H$54)</f>
        <v>203095166</v>
      </c>
      <c r="I55" s="23">
        <f>SUBTOTAL(9,'2017.01.02. - 2017.12.31.  alapadatok'!$I$46:$I$54)</f>
        <v>153955</v>
      </c>
      <c r="J55" s="23"/>
      <c r="K55" s="27"/>
      <c r="L55" s="23"/>
      <c r="M55" s="23"/>
    </row>
    <row r="56" spans="1:13" ht="15.75" customHeight="1" hidden="1" outlineLevel="2">
      <c r="A56" s="13"/>
      <c r="B56" s="34" t="s">
        <v>49</v>
      </c>
      <c r="C56" s="34" t="s">
        <v>50</v>
      </c>
      <c r="D56" s="15">
        <v>43069</v>
      </c>
      <c r="E56" s="16" t="s">
        <v>29</v>
      </c>
      <c r="F56" s="17">
        <v>41</v>
      </c>
      <c r="G56" s="18" t="e">
        <f>ROUNDUP(DATEDIF(D56,$B$227,"d")/7,0)</f>
        <v>#VALUE!</v>
      </c>
      <c r="H56" s="19">
        <v>12119420</v>
      </c>
      <c r="I56" s="19">
        <v>8530</v>
      </c>
      <c r="J56" s="19"/>
      <c r="K56" s="20">
        <f aca="true" t="shared" si="6" ref="K56:K60">IF(J56&lt;&gt;0,-(J56-H56)/J56,"")</f>
        <v>0</v>
      </c>
      <c r="L56" s="19">
        <v>12119420</v>
      </c>
      <c r="M56" s="19">
        <v>8530</v>
      </c>
    </row>
    <row r="57" spans="1:13" ht="15.75" customHeight="1" hidden="1" outlineLevel="2">
      <c r="A57" s="29"/>
      <c r="B57" s="34" t="s">
        <v>49</v>
      </c>
      <c r="C57" s="34" t="s">
        <v>50</v>
      </c>
      <c r="D57" s="15">
        <v>43069</v>
      </c>
      <c r="E57" s="16" t="s">
        <v>29</v>
      </c>
      <c r="F57" s="17">
        <v>18</v>
      </c>
      <c r="G57" s="18" t="e">
        <f>ROUNDUP(DATEDIF(D57,$B$232,"d")/7,0)</f>
        <v>#VALUE!</v>
      </c>
      <c r="H57" s="19">
        <v>4360405</v>
      </c>
      <c r="I57" s="19">
        <v>2974</v>
      </c>
      <c r="J57" s="19">
        <v>12119420</v>
      </c>
      <c r="K57" s="20">
        <f t="shared" si="6"/>
        <v>-0.6402133930501624</v>
      </c>
      <c r="L57" s="19">
        <v>16479825</v>
      </c>
      <c r="M57" s="19">
        <v>11504</v>
      </c>
    </row>
    <row r="58" spans="1:13" ht="15.75" customHeight="1" hidden="1" outlineLevel="2">
      <c r="A58" s="13"/>
      <c r="B58" s="34" t="s">
        <v>49</v>
      </c>
      <c r="C58" s="34" t="s">
        <v>50</v>
      </c>
      <c r="D58" s="15">
        <v>43069</v>
      </c>
      <c r="E58" s="16" t="s">
        <v>29</v>
      </c>
      <c r="F58" s="17">
        <v>7</v>
      </c>
      <c r="G58" s="18" t="e">
        <f>ROUNDUP(DATEDIF(D58,$B$237,"d")/7,0)</f>
        <v>#VALUE!</v>
      </c>
      <c r="H58" s="19">
        <v>1324485</v>
      </c>
      <c r="I58" s="19">
        <v>892</v>
      </c>
      <c r="J58" s="19">
        <v>4360405</v>
      </c>
      <c r="K58" s="20">
        <f t="shared" si="6"/>
        <v>-0.6962472522621178</v>
      </c>
      <c r="L58" s="19">
        <v>17804310</v>
      </c>
      <c r="M58" s="19">
        <v>12396</v>
      </c>
    </row>
    <row r="59" spans="1:13" ht="15.75" customHeight="1" hidden="1" outlineLevel="2">
      <c r="A59" s="13"/>
      <c r="B59" s="34" t="s">
        <v>49</v>
      </c>
      <c r="C59" s="34" t="s">
        <v>50</v>
      </c>
      <c r="D59" s="15">
        <v>43069</v>
      </c>
      <c r="E59" s="16" t="s">
        <v>29</v>
      </c>
      <c r="F59" s="17">
        <v>1</v>
      </c>
      <c r="G59" s="18" t="e">
        <f>ROUNDUP(DATEDIF(D59,$B$239,"d")/7,0)</f>
        <v>#VALUE!</v>
      </c>
      <c r="H59" s="19">
        <v>135960</v>
      </c>
      <c r="I59" s="19">
        <v>86</v>
      </c>
      <c r="J59" s="19">
        <v>1324485</v>
      </c>
      <c r="K59" s="20">
        <f t="shared" si="6"/>
        <v>-0.8973487808468952</v>
      </c>
      <c r="L59" s="19">
        <v>17940270</v>
      </c>
      <c r="M59" s="19">
        <v>12484</v>
      </c>
    </row>
    <row r="60" spans="1:13" ht="15.75" customHeight="1" hidden="1" outlineLevel="2">
      <c r="A60" s="13"/>
      <c r="B60" s="34" t="s">
        <v>49</v>
      </c>
      <c r="C60" s="34" t="s">
        <v>50</v>
      </c>
      <c r="D60" s="15">
        <v>43069</v>
      </c>
      <c r="E60" s="16" t="s">
        <v>29</v>
      </c>
      <c r="F60" s="17">
        <v>2</v>
      </c>
      <c r="G60" s="18" t="e">
        <f>ROUNDUP(DATEDIF(D60,$B$284,"d")/7,0)</f>
        <v>#VALUE!</v>
      </c>
      <c r="H60" s="19">
        <v>32900</v>
      </c>
      <c r="I60" s="19">
        <v>37</v>
      </c>
      <c r="J60" s="19">
        <v>48400</v>
      </c>
      <c r="K60" s="20">
        <f t="shared" si="6"/>
        <v>-0.3202479338842975</v>
      </c>
      <c r="L60" s="19">
        <v>17973170</v>
      </c>
      <c r="M60" s="19">
        <v>12521</v>
      </c>
    </row>
    <row r="61" spans="1:13" s="28" customFormat="1" ht="15.75" customHeight="1" hidden="1" outlineLevel="1">
      <c r="A61" s="21">
        <v>1</v>
      </c>
      <c r="B61" s="37" t="s">
        <v>51</v>
      </c>
      <c r="C61" s="37"/>
      <c r="D61" s="23"/>
      <c r="E61" s="24"/>
      <c r="F61" s="25"/>
      <c r="G61" s="26"/>
      <c r="H61" s="23">
        <f>SUBTOTAL(9,'2017.01.02. - 2017.12.31.  alapadatok'!$H$56:$H$60)</f>
        <v>17973170</v>
      </c>
      <c r="I61" s="23">
        <f>SUBTOTAL(9,'2017.01.02. - 2017.12.31.  alapadatok'!$I$56:$I$60)</f>
        <v>12519</v>
      </c>
      <c r="J61" s="23"/>
      <c r="K61" s="27"/>
      <c r="L61" s="23"/>
      <c r="M61" s="23"/>
    </row>
    <row r="62" spans="1:13" ht="15.75" customHeight="1" hidden="1" outlineLevel="2">
      <c r="A62" s="13"/>
      <c r="B62" s="34" t="s">
        <v>52</v>
      </c>
      <c r="C62" s="34" t="s">
        <v>53</v>
      </c>
      <c r="D62" s="15">
        <v>42943</v>
      </c>
      <c r="E62" s="16" t="s">
        <v>54</v>
      </c>
      <c r="F62" s="17">
        <v>13</v>
      </c>
      <c r="G62" s="18" t="e">
        <f>ROUNDUP(DATEDIF(D62,$B$140,"d")/7,0)</f>
        <v>#VALUE!</v>
      </c>
      <c r="H62" s="19">
        <v>3175595</v>
      </c>
      <c r="I62" s="19">
        <v>2048</v>
      </c>
      <c r="J62" s="19"/>
      <c r="K62" s="20">
        <f>IF(J62&lt;&gt;0,-(J62-H62)/J62,"")</f>
        <v>0</v>
      </c>
      <c r="L62" s="19">
        <v>3175595</v>
      </c>
      <c r="M62" s="19">
        <v>2048</v>
      </c>
    </row>
    <row r="63" spans="1:13" s="28" customFormat="1" ht="15.75" customHeight="1" hidden="1" outlineLevel="1">
      <c r="A63" s="21">
        <v>1</v>
      </c>
      <c r="B63" s="37" t="s">
        <v>55</v>
      </c>
      <c r="C63" s="37"/>
      <c r="D63" s="23"/>
      <c r="E63" s="24"/>
      <c r="F63" s="25"/>
      <c r="G63" s="26"/>
      <c r="H63" s="23">
        <f>SUBTOTAL(9,'2017.01.02. - 2017.12.31.  alapadatok'!$H$62:$H$62)</f>
        <v>3175595</v>
      </c>
      <c r="I63" s="23">
        <f>SUBTOTAL(9,'2017.01.02. - 2017.12.31.  alapadatok'!$I$62:$I$62)</f>
        <v>2048</v>
      </c>
      <c r="J63" s="23"/>
      <c r="K63" s="27"/>
      <c r="L63" s="23"/>
      <c r="M63" s="23"/>
    </row>
    <row r="64" spans="1:13" ht="15.75" customHeight="1" hidden="1" outlineLevel="2">
      <c r="A64" s="13"/>
      <c r="B64" s="34" t="s">
        <v>56</v>
      </c>
      <c r="C64" s="34" t="s">
        <v>57</v>
      </c>
      <c r="D64" s="15">
        <v>42796</v>
      </c>
      <c r="E64" s="16" t="s">
        <v>40</v>
      </c>
      <c r="F64" s="17"/>
      <c r="G64" s="18"/>
      <c r="H64" s="19">
        <v>3342535</v>
      </c>
      <c r="I64" s="19">
        <v>2382</v>
      </c>
      <c r="J64" s="19"/>
      <c r="K64" s="20">
        <f aca="true" t="shared" si="7" ref="K64:K65">IF(J64&lt;&gt;0,-(J64-H64)/J64,"")</f>
        <v>0</v>
      </c>
      <c r="L64" s="19">
        <v>3342535</v>
      </c>
      <c r="M64" s="19">
        <v>2382</v>
      </c>
    </row>
    <row r="65" spans="1:13" ht="15.75" customHeight="1" hidden="1" outlineLevel="2">
      <c r="A65" s="13"/>
      <c r="B65" s="34" t="s">
        <v>56</v>
      </c>
      <c r="C65" s="34" t="s">
        <v>57</v>
      </c>
      <c r="D65" s="15">
        <v>42796</v>
      </c>
      <c r="E65" s="16" t="s">
        <v>40</v>
      </c>
      <c r="F65" s="17"/>
      <c r="G65" s="18" t="e">
        <f>ROUNDUP(DATEDIF(D65,$B$73,"d")/7,0)</f>
        <v>#VALUE!</v>
      </c>
      <c r="H65" s="19">
        <v>1745118</v>
      </c>
      <c r="I65" s="19">
        <v>1255</v>
      </c>
      <c r="J65" s="19">
        <v>3342535</v>
      </c>
      <c r="K65" s="20">
        <f t="shared" si="7"/>
        <v>-0.4779058409261234</v>
      </c>
      <c r="L65" s="19">
        <v>5087653</v>
      </c>
      <c r="M65" s="19">
        <v>3637</v>
      </c>
    </row>
    <row r="66" spans="1:13" s="28" customFormat="1" ht="15.75" customHeight="1" hidden="1" outlineLevel="1">
      <c r="A66" s="21">
        <v>1</v>
      </c>
      <c r="B66" s="37" t="s">
        <v>58</v>
      </c>
      <c r="C66" s="37"/>
      <c r="D66" s="23"/>
      <c r="E66" s="24"/>
      <c r="F66" s="25"/>
      <c r="G66" s="26"/>
      <c r="H66" s="23">
        <f>SUBTOTAL(9,'2017.01.02. - 2017.12.31.  alapadatok'!$H$64:$H$65)</f>
        <v>5087653</v>
      </c>
      <c r="I66" s="23">
        <f>SUBTOTAL(9,'2017.01.02. - 2017.12.31.  alapadatok'!$I$64:$I$65)</f>
        <v>3637</v>
      </c>
      <c r="J66" s="23"/>
      <c r="K66" s="27"/>
      <c r="L66" s="23"/>
      <c r="M66" s="23"/>
    </row>
    <row r="67" spans="1:13" ht="15.75" customHeight="1" hidden="1" outlineLevel="2">
      <c r="A67" s="13"/>
      <c r="B67" s="34" t="s">
        <v>59</v>
      </c>
      <c r="C67" s="34" t="s">
        <v>59</v>
      </c>
      <c r="D67" s="15">
        <v>42852</v>
      </c>
      <c r="E67" s="16" t="s">
        <v>60</v>
      </c>
      <c r="F67" s="17"/>
      <c r="G67" s="18" t="e">
        <f>ROUNDUP(DATEDIF(D67,$B$89,"d")/7,0)</f>
        <v>#VALUE!</v>
      </c>
      <c r="H67" s="19">
        <v>3286380</v>
      </c>
      <c r="I67" s="19">
        <v>2316</v>
      </c>
      <c r="J67" s="19"/>
      <c r="K67" s="20">
        <f aca="true" t="shared" si="8" ref="K67:K71">IF(J67&lt;&gt;0,-(J67-H67)/J67,"")</f>
        <v>0</v>
      </c>
      <c r="L67" s="19">
        <v>3286380</v>
      </c>
      <c r="M67" s="19">
        <v>2316</v>
      </c>
    </row>
    <row r="68" spans="1:13" ht="15.75" customHeight="1" hidden="1" outlineLevel="2">
      <c r="A68" s="13"/>
      <c r="B68" s="34" t="s">
        <v>59</v>
      </c>
      <c r="C68" s="34" t="s">
        <v>59</v>
      </c>
      <c r="D68" s="15">
        <v>42852</v>
      </c>
      <c r="E68" s="16" t="s">
        <v>60</v>
      </c>
      <c r="F68" s="17"/>
      <c r="G68" s="18" t="e">
        <f>ROUNDUP(DATEDIF(D68,$B$91,"d")/7,0)</f>
        <v>#VALUE!</v>
      </c>
      <c r="H68" s="19">
        <v>1536370</v>
      </c>
      <c r="I68" s="19">
        <v>1096</v>
      </c>
      <c r="J68" s="19">
        <v>3286380</v>
      </c>
      <c r="K68" s="20">
        <f t="shared" si="8"/>
        <v>-0.5325038492201145</v>
      </c>
      <c r="L68" s="19">
        <v>4825250</v>
      </c>
      <c r="M68" s="19">
        <v>3414</v>
      </c>
    </row>
    <row r="69" spans="1:13" ht="15.75" customHeight="1" hidden="1" outlineLevel="2">
      <c r="A69" s="13"/>
      <c r="B69" s="34" t="s">
        <v>59</v>
      </c>
      <c r="C69" s="34" t="s">
        <v>59</v>
      </c>
      <c r="D69" s="15">
        <v>42852</v>
      </c>
      <c r="E69" s="16" t="s">
        <v>60</v>
      </c>
      <c r="F69" s="17"/>
      <c r="G69" s="18" t="e">
        <f>ROUNDUP(DATEDIF(D69,$B$100,"d")/7,0)</f>
        <v>#VALUE!</v>
      </c>
      <c r="H69" s="19">
        <v>152680</v>
      </c>
      <c r="I69" s="19">
        <v>129</v>
      </c>
      <c r="J69" s="19">
        <v>1536370</v>
      </c>
      <c r="K69" s="20">
        <f t="shared" si="8"/>
        <v>-0.900622896828238</v>
      </c>
      <c r="L69" s="19">
        <v>4982100</v>
      </c>
      <c r="M69" s="19">
        <v>3546</v>
      </c>
    </row>
    <row r="70" spans="1:13" ht="15.75" customHeight="1" hidden="1" outlineLevel="2">
      <c r="A70" s="13"/>
      <c r="B70" s="42" t="s">
        <v>59</v>
      </c>
      <c r="C70" s="42" t="s">
        <v>59</v>
      </c>
      <c r="D70" s="49">
        <v>42852</v>
      </c>
      <c r="E70" s="44" t="s">
        <v>60</v>
      </c>
      <c r="F70" s="50"/>
      <c r="G70" s="18" t="e">
        <f>ROUNDUP(DATEDIF(D70,$B$98,"d")/7,0)</f>
        <v>#VALUE!</v>
      </c>
      <c r="H70" s="51">
        <v>55465</v>
      </c>
      <c r="I70" s="51">
        <v>61</v>
      </c>
      <c r="J70" s="51">
        <v>152680</v>
      </c>
      <c r="K70" s="20">
        <f t="shared" si="8"/>
        <v>-0.6367238669111868</v>
      </c>
      <c r="L70" s="51">
        <v>5046325</v>
      </c>
      <c r="M70" s="51">
        <v>3616</v>
      </c>
    </row>
    <row r="71" spans="1:13" ht="15.75" customHeight="1" hidden="1" outlineLevel="2">
      <c r="A71" s="13"/>
      <c r="B71" s="42" t="s">
        <v>59</v>
      </c>
      <c r="C71" s="42" t="s">
        <v>59</v>
      </c>
      <c r="D71" s="49">
        <v>42852</v>
      </c>
      <c r="E71" s="44" t="s">
        <v>60</v>
      </c>
      <c r="F71" s="50"/>
      <c r="G71" s="18" t="e">
        <f>ROUNDUP(DATEDIF(D71,$B$102,"d")/7,0)</f>
        <v>#VALUE!</v>
      </c>
      <c r="H71" s="51">
        <v>19800</v>
      </c>
      <c r="I71" s="51">
        <v>25</v>
      </c>
      <c r="J71" s="51">
        <v>55465</v>
      </c>
      <c r="K71" s="20">
        <f t="shared" si="8"/>
        <v>-0.6430181195348418</v>
      </c>
      <c r="L71" s="51">
        <v>5091441</v>
      </c>
      <c r="M71" s="51">
        <v>3677</v>
      </c>
    </row>
    <row r="72" spans="1:13" s="28" customFormat="1" ht="15.75" customHeight="1" hidden="1" outlineLevel="1">
      <c r="A72" s="21">
        <v>1</v>
      </c>
      <c r="B72" s="43" t="s">
        <v>61</v>
      </c>
      <c r="C72" s="43"/>
      <c r="D72" s="52"/>
      <c r="E72" s="46"/>
      <c r="F72" s="46"/>
      <c r="G72" s="26"/>
      <c r="H72" s="52">
        <f>SUBTOTAL(9,'2017.01.02. - 2017.12.31.  alapadatok'!$H$67:$H$71)</f>
        <v>5050695</v>
      </c>
      <c r="I72" s="52">
        <f>SUBTOTAL(9,'2017.01.02. - 2017.12.31.  alapadatok'!$I$67:$I$71)</f>
        <v>3627</v>
      </c>
      <c r="J72" s="52"/>
      <c r="K72" s="27"/>
      <c r="L72" s="52"/>
      <c r="M72" s="52"/>
    </row>
    <row r="73" spans="1:13" ht="15.75" customHeight="1" hidden="1" outlineLevel="2">
      <c r="A73" s="13"/>
      <c r="B73" s="42" t="s">
        <v>62</v>
      </c>
      <c r="C73" s="42" t="s">
        <v>62</v>
      </c>
      <c r="D73" s="49">
        <v>43062</v>
      </c>
      <c r="E73" s="44" t="s">
        <v>44</v>
      </c>
      <c r="F73" s="50">
        <v>68</v>
      </c>
      <c r="G73" s="18" t="e">
        <f>ROUNDUP(DATEDIF(D73,$B$226,"d")/7,0)</f>
        <v>#VALUE!</v>
      </c>
      <c r="H73" s="51">
        <v>122127788</v>
      </c>
      <c r="I73" s="51">
        <v>87821</v>
      </c>
      <c r="J73" s="51"/>
      <c r="K73" s="20">
        <f aca="true" t="shared" si="9" ref="K73:K78">IF(J73&lt;&gt;0,-(J73-H73)/J73,"")</f>
        <v>0</v>
      </c>
      <c r="L73" s="51">
        <v>122127788</v>
      </c>
      <c r="M73" s="51">
        <v>87821</v>
      </c>
    </row>
    <row r="74" spans="1:13" ht="15.75" customHeight="1" hidden="1" outlineLevel="2">
      <c r="A74" s="13"/>
      <c r="B74" s="42" t="s">
        <v>62</v>
      </c>
      <c r="C74" s="42" t="s">
        <v>62</v>
      </c>
      <c r="D74" s="49">
        <v>43062</v>
      </c>
      <c r="E74" s="44" t="s">
        <v>44</v>
      </c>
      <c r="F74" s="50">
        <v>68</v>
      </c>
      <c r="G74" s="18" t="e">
        <f>ROUNDUP(DATEDIF(D74,$B$227,"d")/7,0)</f>
        <v>#VALUE!</v>
      </c>
      <c r="H74" s="51">
        <v>100822142</v>
      </c>
      <c r="I74" s="51">
        <v>73769</v>
      </c>
      <c r="J74" s="51">
        <v>122127788</v>
      </c>
      <c r="K74" s="20">
        <f t="shared" si="9"/>
        <v>-0.17445371236888366</v>
      </c>
      <c r="L74" s="51">
        <v>222949930</v>
      </c>
      <c r="M74" s="51">
        <v>161590</v>
      </c>
    </row>
    <row r="75" spans="1:13" ht="15.75" customHeight="1" hidden="1" outlineLevel="2">
      <c r="A75" s="13"/>
      <c r="B75" s="42" t="s">
        <v>62</v>
      </c>
      <c r="C75" s="42" t="s">
        <v>62</v>
      </c>
      <c r="D75" s="49">
        <v>43062</v>
      </c>
      <c r="E75" s="44" t="s">
        <v>44</v>
      </c>
      <c r="F75" s="50">
        <v>68</v>
      </c>
      <c r="G75" s="18" t="e">
        <f>ROUNDUP(DATEDIF(D75,$B$232,"d")/7,0)</f>
        <v>#VALUE!</v>
      </c>
      <c r="H75" s="51">
        <v>67275397</v>
      </c>
      <c r="I75" s="51">
        <v>48264</v>
      </c>
      <c r="J75" s="51">
        <v>100822142</v>
      </c>
      <c r="K75" s="20">
        <f t="shared" si="9"/>
        <v>-0.3327319211289917</v>
      </c>
      <c r="L75" s="51">
        <v>290225327</v>
      </c>
      <c r="M75" s="51">
        <v>209854</v>
      </c>
    </row>
    <row r="76" spans="1:13" ht="15.75" customHeight="1" hidden="1" outlineLevel="2">
      <c r="A76" s="13"/>
      <c r="B76" s="42" t="s">
        <v>62</v>
      </c>
      <c r="C76" s="42" t="s">
        <v>62</v>
      </c>
      <c r="D76" s="49">
        <v>43062</v>
      </c>
      <c r="E76" s="44" t="s">
        <v>44</v>
      </c>
      <c r="F76" s="50">
        <v>68</v>
      </c>
      <c r="G76" s="18" t="e">
        <f>ROUNDUP(DATEDIF(D76,$B$237,"d")/7,0)</f>
        <v>#VALUE!</v>
      </c>
      <c r="H76" s="51">
        <v>37864255</v>
      </c>
      <c r="I76" s="51">
        <v>26042</v>
      </c>
      <c r="J76" s="51">
        <v>67275397</v>
      </c>
      <c r="K76" s="20">
        <f t="shared" si="9"/>
        <v>-0.4371753019904141</v>
      </c>
      <c r="L76" s="51">
        <v>328089582</v>
      </c>
      <c r="M76" s="51">
        <v>235896</v>
      </c>
    </row>
    <row r="77" spans="1:13" ht="15.75" customHeight="1" hidden="1" outlineLevel="2">
      <c r="A77" s="13"/>
      <c r="B77" s="42" t="s">
        <v>62</v>
      </c>
      <c r="C77" s="42" t="s">
        <v>62</v>
      </c>
      <c r="D77" s="49">
        <v>43062</v>
      </c>
      <c r="E77" s="44" t="s">
        <v>44</v>
      </c>
      <c r="F77" s="50">
        <v>68</v>
      </c>
      <c r="G77" s="18" t="e">
        <f>ROUNDUP(DATEDIF(D77,$B$239,"d")/7,0)</f>
        <v>#VALUE!</v>
      </c>
      <c r="H77" s="51">
        <v>32963435</v>
      </c>
      <c r="I77" s="51">
        <v>22990</v>
      </c>
      <c r="J77" s="51">
        <v>37864255</v>
      </c>
      <c r="K77" s="20">
        <f t="shared" si="9"/>
        <v>-0.12943130665056002</v>
      </c>
      <c r="L77" s="51">
        <v>361053017</v>
      </c>
      <c r="M77" s="51">
        <v>258886</v>
      </c>
    </row>
    <row r="78" spans="1:13" ht="15.75" customHeight="1" hidden="1" outlineLevel="2">
      <c r="A78" s="13"/>
      <c r="B78" s="42" t="s">
        <v>62</v>
      </c>
      <c r="C78" s="42" t="s">
        <v>62</v>
      </c>
      <c r="D78" s="49">
        <v>43062</v>
      </c>
      <c r="E78" s="44" t="s">
        <v>44</v>
      </c>
      <c r="F78" s="50">
        <v>68</v>
      </c>
      <c r="G78" s="18" t="e">
        <f>ROUNDUP(DATEDIF(D78,$B$284,"d")/7,0)</f>
        <v>#VALUE!</v>
      </c>
      <c r="H78" s="51">
        <v>17344170</v>
      </c>
      <c r="I78" s="51">
        <v>11807</v>
      </c>
      <c r="J78" s="51">
        <v>12074003</v>
      </c>
      <c r="K78" s="20">
        <f t="shared" si="9"/>
        <v>0.43648879331900114</v>
      </c>
      <c r="L78" s="51">
        <v>378397187</v>
      </c>
      <c r="M78" s="51">
        <v>270693</v>
      </c>
    </row>
    <row r="79" spans="1:13" s="28" customFormat="1" ht="15.75" customHeight="1" hidden="1" outlineLevel="1">
      <c r="A79" s="21">
        <v>1</v>
      </c>
      <c r="B79" s="43" t="s">
        <v>63</v>
      </c>
      <c r="C79" s="43"/>
      <c r="D79" s="52"/>
      <c r="E79" s="46"/>
      <c r="F79" s="46"/>
      <c r="G79" s="26"/>
      <c r="H79" s="52">
        <f>SUBTOTAL(9,'2017.01.02. - 2017.12.31.  alapadatok'!$H$73:$H$78)</f>
        <v>378397187</v>
      </c>
      <c r="I79" s="52">
        <f>SUBTOTAL(9,'2017.01.02. - 2017.12.31.  alapadatok'!$I$73:$I$78)</f>
        <v>270693</v>
      </c>
      <c r="J79" s="52"/>
      <c r="K79" s="27"/>
      <c r="L79" s="52"/>
      <c r="M79" s="52"/>
    </row>
    <row r="80" spans="1:13" ht="15.75" customHeight="1" hidden="1" outlineLevel="2">
      <c r="A80" s="13"/>
      <c r="B80" s="42" t="s">
        <v>64</v>
      </c>
      <c r="C80" s="42" t="s">
        <v>65</v>
      </c>
      <c r="D80" s="49">
        <v>42831</v>
      </c>
      <c r="E80" s="44" t="s">
        <v>22</v>
      </c>
      <c r="F80" s="50"/>
      <c r="G80" s="18" t="e">
        <f>ROUNDUP(DATEDIF(D80,$B$77,"d")/7,0)</f>
        <v>#VALUE!</v>
      </c>
      <c r="H80" s="51">
        <v>610000</v>
      </c>
      <c r="I80" s="51">
        <v>508</v>
      </c>
      <c r="J80" s="51"/>
      <c r="K80" s="20">
        <f>IF(J80&lt;&gt;0,-(J80-H80)/J80,"")</f>
        <v>0</v>
      </c>
      <c r="L80" s="51">
        <v>2112000</v>
      </c>
      <c r="M80" s="51">
        <v>1746</v>
      </c>
    </row>
    <row r="81" spans="1:13" s="28" customFormat="1" ht="15.75" customHeight="1" hidden="1" outlineLevel="1">
      <c r="A81" s="21">
        <v>1</v>
      </c>
      <c r="B81" s="43" t="s">
        <v>66</v>
      </c>
      <c r="C81" s="43"/>
      <c r="D81" s="52"/>
      <c r="E81" s="46"/>
      <c r="F81" s="46"/>
      <c r="G81" s="26"/>
      <c r="H81" s="52">
        <f>SUBTOTAL(9,'2017.01.02. - 2017.12.31.  alapadatok'!$H$80:$H$80)</f>
        <v>610000</v>
      </c>
      <c r="I81" s="52">
        <f>SUBTOTAL(9,'2017.01.02. - 2017.12.31.  alapadatok'!$I$80:$I$80)</f>
        <v>508</v>
      </c>
      <c r="J81" s="52"/>
      <c r="K81" s="27"/>
      <c r="L81" s="52"/>
      <c r="M81" s="52"/>
    </row>
    <row r="82" spans="1:13" ht="15.75" customHeight="1" hidden="1" outlineLevel="2">
      <c r="A82" s="13"/>
      <c r="B82" s="42" t="s">
        <v>67</v>
      </c>
      <c r="C82" s="42" t="s">
        <v>68</v>
      </c>
      <c r="D82" s="49">
        <v>42705</v>
      </c>
      <c r="E82" s="44" t="s">
        <v>69</v>
      </c>
      <c r="F82" s="50"/>
      <c r="G82" s="18" t="e">
        <f>ROUNDUP(DATEDIF(D82,$B$50,"d")/7,0)</f>
        <v>#VALUE!</v>
      </c>
      <c r="H82" s="51">
        <v>954480</v>
      </c>
      <c r="I82" s="51">
        <v>767</v>
      </c>
      <c r="J82" s="51">
        <v>1249840</v>
      </c>
      <c r="K82" s="20">
        <f aca="true" t="shared" si="10" ref="K82:K91">IF(J82&lt;&gt;0,-(J82-H82)/J82,"")</f>
        <v>-0.23631824873583818</v>
      </c>
      <c r="L82" s="51">
        <v>10576392</v>
      </c>
      <c r="M82" s="51">
        <v>8525</v>
      </c>
    </row>
    <row r="83" spans="1:13" ht="15.75" customHeight="1" hidden="1" outlineLevel="2">
      <c r="A83" s="13"/>
      <c r="B83" s="42" t="s">
        <v>67</v>
      </c>
      <c r="C83" s="42" t="s">
        <v>68</v>
      </c>
      <c r="D83" s="49">
        <v>42705</v>
      </c>
      <c r="E83" s="44" t="s">
        <v>69</v>
      </c>
      <c r="F83" s="50"/>
      <c r="G83" s="18" t="e">
        <f>ROUNDUP(DATEDIF(D83,$B$52,"d")/7,0)</f>
        <v>#VALUE!</v>
      </c>
      <c r="H83" s="51">
        <v>775080</v>
      </c>
      <c r="I83" s="51">
        <v>571</v>
      </c>
      <c r="J83" s="51">
        <v>954480</v>
      </c>
      <c r="K83" s="20">
        <f t="shared" si="10"/>
        <v>-0.1879557455368368</v>
      </c>
      <c r="L83" s="51">
        <v>11354872</v>
      </c>
      <c r="M83" s="51">
        <v>9100</v>
      </c>
    </row>
    <row r="84" spans="2:13" ht="15.75" customHeight="1" hidden="1" outlineLevel="2">
      <c r="B84" s="42" t="s">
        <v>67</v>
      </c>
      <c r="C84" s="42" t="s">
        <v>68</v>
      </c>
      <c r="D84" s="49">
        <v>42705</v>
      </c>
      <c r="E84" s="44" t="s">
        <v>69</v>
      </c>
      <c r="F84" s="50"/>
      <c r="G84" s="18" t="e">
        <f aca="true" t="shared" si="11" ref="G84:G85">ROUNDUP(DATEDIF(D84,$B$56,"d")/7,0)</f>
        <v>#VALUE!</v>
      </c>
      <c r="H84" s="51">
        <v>563520</v>
      </c>
      <c r="I84" s="51">
        <v>438</v>
      </c>
      <c r="J84" s="51">
        <v>775080</v>
      </c>
      <c r="K84" s="20">
        <f t="shared" si="10"/>
        <v>-0.2729524694225112</v>
      </c>
      <c r="L84" s="51">
        <v>11918392</v>
      </c>
      <c r="M84" s="51">
        <v>9538</v>
      </c>
    </row>
    <row r="85" spans="2:13" ht="15.75" customHeight="1" hidden="1" outlineLevel="2">
      <c r="B85" s="42" t="s">
        <v>67</v>
      </c>
      <c r="C85" s="42" t="s">
        <v>68</v>
      </c>
      <c r="D85" s="49">
        <v>42705</v>
      </c>
      <c r="E85" s="44" t="s">
        <v>69</v>
      </c>
      <c r="F85" s="50"/>
      <c r="G85" s="18" t="e">
        <f t="shared" si="11"/>
        <v>#VALUE!</v>
      </c>
      <c r="H85" s="51">
        <v>451740</v>
      </c>
      <c r="I85" s="51">
        <v>332</v>
      </c>
      <c r="J85" s="51">
        <v>563520</v>
      </c>
      <c r="K85" s="20">
        <f t="shared" si="10"/>
        <v>-0.1983603066439523</v>
      </c>
      <c r="L85" s="51">
        <v>12379182</v>
      </c>
      <c r="M85" s="51">
        <v>9879</v>
      </c>
    </row>
    <row r="86" spans="2:13" ht="15.75" customHeight="1" hidden="1" outlineLevel="2">
      <c r="B86" s="42" t="s">
        <v>67</v>
      </c>
      <c r="C86" s="42" t="s">
        <v>68</v>
      </c>
      <c r="D86" s="49">
        <v>42705</v>
      </c>
      <c r="E86" s="44" t="s">
        <v>69</v>
      </c>
      <c r="F86" s="50"/>
      <c r="G86" s="18" t="e">
        <f>ROUNDUP(DATEDIF(D86,$B$67,"d")/7,0)</f>
        <v>#VALUE!</v>
      </c>
      <c r="H86" s="51">
        <v>439210</v>
      </c>
      <c r="I86" s="51">
        <v>317</v>
      </c>
      <c r="J86" s="51">
        <v>451740</v>
      </c>
      <c r="K86" s="20">
        <f t="shared" si="10"/>
        <v>-0.027737193961128084</v>
      </c>
      <c r="L86" s="51">
        <v>12818292</v>
      </c>
      <c r="M86" s="51">
        <v>10196</v>
      </c>
    </row>
    <row r="87" spans="2:13" ht="15.75" customHeight="1" hidden="1" outlineLevel="2">
      <c r="B87" s="42" t="s">
        <v>67</v>
      </c>
      <c r="C87" s="42" t="s">
        <v>68</v>
      </c>
      <c r="D87" s="49">
        <v>42705</v>
      </c>
      <c r="E87" s="44" t="s">
        <v>69</v>
      </c>
      <c r="F87" s="50"/>
      <c r="G87" s="18" t="e">
        <f>ROUNDUP(DATEDIF(D87,$B$65,"d")/7,0)</f>
        <v>#VALUE!</v>
      </c>
      <c r="H87" s="51">
        <v>390040</v>
      </c>
      <c r="I87" s="51">
        <v>312</v>
      </c>
      <c r="J87" s="51">
        <v>439210</v>
      </c>
      <c r="K87" s="20">
        <f t="shared" si="10"/>
        <v>-0.11195100293709159</v>
      </c>
      <c r="L87" s="51">
        <v>13221832</v>
      </c>
      <c r="M87" s="51">
        <v>10535</v>
      </c>
    </row>
    <row r="88" spans="2:13" ht="15.75" customHeight="1" hidden="1" outlineLevel="2">
      <c r="B88" s="42" t="s">
        <v>67</v>
      </c>
      <c r="C88" s="42" t="s">
        <v>68</v>
      </c>
      <c r="D88" s="49">
        <v>42705</v>
      </c>
      <c r="E88" s="44" t="s">
        <v>69</v>
      </c>
      <c r="F88" s="50"/>
      <c r="G88" s="18" t="e">
        <f>ROUNDUP(DATEDIF(D88,$B$74,"d")/7,0)</f>
        <v>#VALUE!</v>
      </c>
      <c r="H88" s="51">
        <v>129520</v>
      </c>
      <c r="I88" s="51">
        <v>114</v>
      </c>
      <c r="J88" s="51">
        <v>390040</v>
      </c>
      <c r="K88" s="20">
        <f t="shared" si="10"/>
        <v>-0.6679314942057225</v>
      </c>
      <c r="L88" s="51">
        <v>13351352</v>
      </c>
      <c r="M88" s="51">
        <v>10649</v>
      </c>
    </row>
    <row r="89" spans="2:13" ht="15.75" customHeight="1" hidden="1" outlineLevel="2">
      <c r="B89" s="42" t="s">
        <v>67</v>
      </c>
      <c r="C89" s="42" t="s">
        <v>68</v>
      </c>
      <c r="D89" s="49">
        <v>42705</v>
      </c>
      <c r="E89" s="44" t="s">
        <v>69</v>
      </c>
      <c r="F89" s="50"/>
      <c r="G89" s="18" t="e">
        <f>ROUNDUP(DATEDIF(D89,$B$82,"d")/7,0)</f>
        <v>#VALUE!</v>
      </c>
      <c r="H89" s="51">
        <v>104610</v>
      </c>
      <c r="I89" s="51">
        <v>92</v>
      </c>
      <c r="J89" s="51">
        <v>129520</v>
      </c>
      <c r="K89" s="20">
        <f t="shared" si="10"/>
        <v>-0.192325509573811</v>
      </c>
      <c r="L89" s="51">
        <v>13455962</v>
      </c>
      <c r="M89" s="51">
        <v>10741</v>
      </c>
    </row>
    <row r="90" spans="2:13" ht="15.75" customHeight="1" hidden="1" outlineLevel="2">
      <c r="B90" s="42" t="s">
        <v>67</v>
      </c>
      <c r="C90" s="42" t="s">
        <v>68</v>
      </c>
      <c r="D90" s="49">
        <v>42705</v>
      </c>
      <c r="E90" s="44" t="s">
        <v>69</v>
      </c>
      <c r="F90" s="50"/>
      <c r="G90" s="18" t="e">
        <f>ROUNDUP(DATEDIF(D90,$B$64,"d")/7,0)</f>
        <v>#VALUE!</v>
      </c>
      <c r="H90" s="51">
        <v>123010</v>
      </c>
      <c r="I90" s="51">
        <v>115</v>
      </c>
      <c r="J90" s="51">
        <v>104610</v>
      </c>
      <c r="K90" s="20">
        <f t="shared" si="10"/>
        <v>0.17589140617531784</v>
      </c>
      <c r="L90" s="51">
        <v>13578972</v>
      </c>
      <c r="M90" s="51">
        <v>10856</v>
      </c>
    </row>
    <row r="91" spans="2:13" ht="15.75" customHeight="1" hidden="1" outlineLevel="2">
      <c r="B91" s="42" t="s">
        <v>67</v>
      </c>
      <c r="C91" s="42" t="s">
        <v>68</v>
      </c>
      <c r="D91" s="49">
        <v>42705</v>
      </c>
      <c r="E91" s="44" t="s">
        <v>69</v>
      </c>
      <c r="F91" s="50"/>
      <c r="G91" s="18" t="e">
        <f>ROUNDUP(DATEDIF(D91,$B$73,"d")/7,0)</f>
        <v>#VALUE!</v>
      </c>
      <c r="H91" s="51">
        <v>74260</v>
      </c>
      <c r="I91" s="51">
        <v>64</v>
      </c>
      <c r="J91" s="51">
        <v>123010</v>
      </c>
      <c r="K91" s="20">
        <f t="shared" si="10"/>
        <v>-0.39630924315096333</v>
      </c>
      <c r="L91" s="51">
        <v>13653232</v>
      </c>
      <c r="M91" s="51">
        <v>10920</v>
      </c>
    </row>
    <row r="92" spans="2:13" ht="15.75" customHeight="1" hidden="1" outlineLevel="2">
      <c r="B92" s="42" t="s">
        <v>67</v>
      </c>
      <c r="C92" s="42" t="s">
        <v>68</v>
      </c>
      <c r="D92" s="49">
        <v>42705</v>
      </c>
      <c r="E92" s="44" t="s">
        <v>69</v>
      </c>
      <c r="F92" s="50"/>
      <c r="G92" s="18" t="e">
        <f>ROUNDUP(DATEDIF(D92,$B$43,"d")/7,0)</f>
        <v>#VALUE!</v>
      </c>
      <c r="H92" s="51">
        <v>374580</v>
      </c>
      <c r="I92" s="51">
        <v>272</v>
      </c>
      <c r="J92" s="51"/>
      <c r="K92" s="20"/>
      <c r="L92" s="51"/>
      <c r="M92" s="51"/>
    </row>
    <row r="93" spans="1:13" s="28" customFormat="1" ht="15.75" customHeight="1" hidden="1" outlineLevel="1">
      <c r="A93" s="28">
        <v>1</v>
      </c>
      <c r="B93" s="43" t="s">
        <v>70</v>
      </c>
      <c r="C93" s="43"/>
      <c r="D93" s="52"/>
      <c r="E93" s="46"/>
      <c r="F93" s="46"/>
      <c r="G93" s="26"/>
      <c r="H93" s="52">
        <f>SUBTOTAL(9,'2017.01.02. - 2017.12.31.  alapadatok'!$H$82:$H$92)</f>
        <v>4380050</v>
      </c>
      <c r="I93" s="52">
        <f>SUBTOTAL(9,'2017.01.02. - 2017.12.31.  alapadatok'!$I$82:$I$92)</f>
        <v>3394</v>
      </c>
      <c r="J93" s="52"/>
      <c r="K93" s="27"/>
      <c r="L93" s="52"/>
      <c r="M93" s="52"/>
    </row>
    <row r="94" spans="2:13" ht="15.75" customHeight="1" hidden="1" outlineLevel="2">
      <c r="B94" s="30" t="s">
        <v>71</v>
      </c>
      <c r="C94" s="30" t="s">
        <v>71</v>
      </c>
      <c r="D94" s="53">
        <v>42845</v>
      </c>
      <c r="E94" s="16" t="s">
        <v>29</v>
      </c>
      <c r="F94" s="35">
        <v>22</v>
      </c>
      <c r="G94" s="18" t="e">
        <f>ROUNDUP(DATEDIF(D94,$B$82,"d")/7,0)</f>
        <v>#VALUE!</v>
      </c>
      <c r="H94" s="19">
        <v>11605215</v>
      </c>
      <c r="I94" s="19">
        <v>7789</v>
      </c>
      <c r="J94" s="19"/>
      <c r="K94" s="20">
        <f aca="true" t="shared" si="12" ref="K94:K103">IF(J94&lt;&gt;0,-(J94-H94)/J94,"")</f>
        <v>0</v>
      </c>
      <c r="L94" s="19">
        <v>11605215</v>
      </c>
      <c r="M94" s="19">
        <v>7789</v>
      </c>
    </row>
    <row r="95" spans="2:13" ht="15.75" customHeight="1" hidden="1" outlineLevel="2">
      <c r="B95" s="30" t="s">
        <v>71</v>
      </c>
      <c r="C95" s="30" t="s">
        <v>71</v>
      </c>
      <c r="D95" s="53">
        <v>42845</v>
      </c>
      <c r="E95" s="16" t="s">
        <v>29</v>
      </c>
      <c r="F95" s="35">
        <v>17</v>
      </c>
      <c r="G95" s="18" t="e">
        <f>ROUNDUP(DATEDIF(D95,$B$89,"d")/7,0)</f>
        <v>#VALUE!</v>
      </c>
      <c r="H95" s="19">
        <v>7946605</v>
      </c>
      <c r="I95" s="19">
        <v>5307</v>
      </c>
      <c r="J95" s="19">
        <v>11605215</v>
      </c>
      <c r="K95" s="20">
        <f t="shared" si="12"/>
        <v>-0.31525568462109493</v>
      </c>
      <c r="L95" s="19">
        <v>19551820</v>
      </c>
      <c r="M95" s="19">
        <v>13096</v>
      </c>
    </row>
    <row r="96" spans="2:13" ht="15.75" customHeight="1" hidden="1" outlineLevel="2">
      <c r="B96" s="30" t="s">
        <v>71</v>
      </c>
      <c r="C96" s="30" t="s">
        <v>71</v>
      </c>
      <c r="D96" s="53">
        <v>42845</v>
      </c>
      <c r="E96" s="16" t="s">
        <v>29</v>
      </c>
      <c r="F96" s="35">
        <v>16</v>
      </c>
      <c r="G96" s="18" t="e">
        <f>ROUNDUP(DATEDIF(D96,$B$91,"d")/7,0)</f>
        <v>#VALUE!</v>
      </c>
      <c r="H96" s="19">
        <v>3084970</v>
      </c>
      <c r="I96" s="19">
        <v>2132</v>
      </c>
      <c r="J96" s="19">
        <v>7946605</v>
      </c>
      <c r="K96" s="20">
        <f t="shared" si="12"/>
        <v>-0.6117876753657694</v>
      </c>
      <c r="L96" s="19">
        <v>22636790</v>
      </c>
      <c r="M96" s="19">
        <v>15228</v>
      </c>
    </row>
    <row r="97" spans="2:13" ht="15.75" customHeight="1" hidden="1" outlineLevel="2">
      <c r="B97" s="30" t="s">
        <v>71</v>
      </c>
      <c r="C97" s="30" t="s">
        <v>71</v>
      </c>
      <c r="D97" s="53">
        <v>42845</v>
      </c>
      <c r="E97" s="16" t="s">
        <v>29</v>
      </c>
      <c r="F97" s="35">
        <v>3</v>
      </c>
      <c r="G97" s="18" t="e">
        <f>ROUNDUP(DATEDIF(D97,$B$100,"d")/7,0)</f>
        <v>#VALUE!</v>
      </c>
      <c r="H97" s="54">
        <v>783255</v>
      </c>
      <c r="I97" s="54">
        <v>497</v>
      </c>
      <c r="J97" s="19">
        <v>3084970</v>
      </c>
      <c r="K97" s="20">
        <f t="shared" si="12"/>
        <v>-0.7461061209671407</v>
      </c>
      <c r="L97" s="54">
        <v>23420045</v>
      </c>
      <c r="M97" s="54">
        <v>15725</v>
      </c>
    </row>
    <row r="98" spans="2:13" ht="15.75" customHeight="1" hidden="1" outlineLevel="2">
      <c r="B98" s="30" t="s">
        <v>71</v>
      </c>
      <c r="C98" s="30" t="s">
        <v>71</v>
      </c>
      <c r="D98" s="53">
        <v>42845</v>
      </c>
      <c r="E98" s="16" t="s">
        <v>29</v>
      </c>
      <c r="F98" s="35">
        <v>2</v>
      </c>
      <c r="G98" s="18" t="e">
        <f>ROUNDUP(DATEDIF(D98,$B$98,"d")/7,0)</f>
        <v>#VALUE!</v>
      </c>
      <c r="H98" s="54">
        <v>444850</v>
      </c>
      <c r="I98" s="54">
        <v>302</v>
      </c>
      <c r="J98" s="54">
        <v>783255</v>
      </c>
      <c r="K98" s="20">
        <f t="shared" si="12"/>
        <v>-0.43204958793751713</v>
      </c>
      <c r="L98" s="19">
        <v>23864895</v>
      </c>
      <c r="M98" s="19">
        <v>16027</v>
      </c>
    </row>
    <row r="99" spans="2:13" ht="15.75" customHeight="1" hidden="1" outlineLevel="2">
      <c r="B99" s="30" t="s">
        <v>71</v>
      </c>
      <c r="C99" s="30" t="s">
        <v>71</v>
      </c>
      <c r="D99" s="53">
        <v>42845</v>
      </c>
      <c r="E99" s="16" t="s">
        <v>29</v>
      </c>
      <c r="F99" s="35">
        <v>1</v>
      </c>
      <c r="G99" s="18" t="e">
        <f>ROUNDUP(DATEDIF(D99,$B$102,"d")/7,0)</f>
        <v>#VALUE!</v>
      </c>
      <c r="H99" s="19">
        <v>231140</v>
      </c>
      <c r="I99" s="19">
        <v>145</v>
      </c>
      <c r="J99" s="54">
        <v>444850</v>
      </c>
      <c r="K99" s="20">
        <f t="shared" si="12"/>
        <v>-0.4804091266719119</v>
      </c>
      <c r="L99" s="19">
        <v>24096035</v>
      </c>
      <c r="M99" s="19">
        <v>16172</v>
      </c>
    </row>
    <row r="100" spans="2:13" ht="15.75" customHeight="1" hidden="1" outlineLevel="2">
      <c r="B100" s="34" t="s">
        <v>71</v>
      </c>
      <c r="C100" s="34" t="s">
        <v>71</v>
      </c>
      <c r="D100" s="15">
        <v>42845</v>
      </c>
      <c r="E100" s="16" t="s">
        <v>29</v>
      </c>
      <c r="F100" s="17">
        <v>1</v>
      </c>
      <c r="G100" s="18" t="e">
        <f>ROUNDUP(DATEDIF(D100,$B$110,"d")/7,0)</f>
        <v>#VALUE!</v>
      </c>
      <c r="H100" s="19">
        <v>270510</v>
      </c>
      <c r="I100" s="19">
        <v>172</v>
      </c>
      <c r="J100" s="19">
        <v>231140</v>
      </c>
      <c r="K100" s="20">
        <f t="shared" si="12"/>
        <v>0.17032967032967034</v>
      </c>
      <c r="L100" s="19">
        <v>24366545</v>
      </c>
      <c r="M100" s="19">
        <v>16344</v>
      </c>
    </row>
    <row r="101" spans="2:13" ht="15.75" customHeight="1" hidden="1" outlineLevel="2">
      <c r="B101" s="34" t="s">
        <v>71</v>
      </c>
      <c r="C101" s="34" t="s">
        <v>71</v>
      </c>
      <c r="D101" s="15">
        <v>42845</v>
      </c>
      <c r="E101" s="16" t="s">
        <v>29</v>
      </c>
      <c r="F101" s="17">
        <v>1</v>
      </c>
      <c r="G101" s="18" t="e">
        <f>ROUNDUP(DATEDIF(D101,$B$122,"d")/7,0)</f>
        <v>#VALUE!</v>
      </c>
      <c r="H101" s="19">
        <v>202520</v>
      </c>
      <c r="I101" s="19">
        <v>151</v>
      </c>
      <c r="J101" s="19"/>
      <c r="K101" s="20">
        <f t="shared" si="12"/>
        <v>0</v>
      </c>
      <c r="L101" s="19">
        <v>24569065</v>
      </c>
      <c r="M101" s="19">
        <v>16495</v>
      </c>
    </row>
    <row r="102" spans="2:13" ht="15.75" customHeight="1" hidden="1" outlineLevel="2">
      <c r="B102" s="34" t="s">
        <v>71</v>
      </c>
      <c r="C102" s="34" t="s">
        <v>71</v>
      </c>
      <c r="D102" s="15">
        <v>42845</v>
      </c>
      <c r="E102" s="16" t="s">
        <v>29</v>
      </c>
      <c r="F102" s="17">
        <v>1</v>
      </c>
      <c r="G102" s="18" t="e">
        <f>ROUNDUP(DATEDIF(D102,$B$128,"d")/7,0)</f>
        <v>#VALUE!</v>
      </c>
      <c r="H102" s="19">
        <v>39000</v>
      </c>
      <c r="I102" s="19">
        <v>65</v>
      </c>
      <c r="J102" s="19">
        <v>202520</v>
      </c>
      <c r="K102" s="20">
        <f t="shared" si="12"/>
        <v>-0.8074264270195536</v>
      </c>
      <c r="L102" s="19">
        <v>24608065</v>
      </c>
      <c r="M102" s="19">
        <v>16560</v>
      </c>
    </row>
    <row r="103" spans="2:13" ht="15.75" customHeight="1" hidden="1" outlineLevel="2">
      <c r="B103" s="34" t="s">
        <v>71</v>
      </c>
      <c r="C103" s="34" t="s">
        <v>71</v>
      </c>
      <c r="D103" s="15">
        <v>42845</v>
      </c>
      <c r="E103" s="16" t="s">
        <v>29</v>
      </c>
      <c r="F103" s="17">
        <v>1</v>
      </c>
      <c r="G103" s="18" t="e">
        <f>ROUNDUP(DATEDIF(D103,$B$156,"d")/7,0)</f>
        <v>#VALUE!</v>
      </c>
      <c r="H103" s="19">
        <v>30750</v>
      </c>
      <c r="I103" s="19">
        <v>41</v>
      </c>
      <c r="J103" s="19"/>
      <c r="K103" s="20">
        <f t="shared" si="12"/>
        <v>0</v>
      </c>
      <c r="L103" s="19">
        <v>24740315</v>
      </c>
      <c r="M103" s="19">
        <v>16710</v>
      </c>
    </row>
    <row r="104" spans="1:13" s="28" customFormat="1" ht="15.75" customHeight="1" hidden="1" outlineLevel="1">
      <c r="A104" s="28">
        <v>1</v>
      </c>
      <c r="B104" s="37" t="s">
        <v>72</v>
      </c>
      <c r="C104" s="37"/>
      <c r="D104" s="23"/>
      <c r="E104" s="24"/>
      <c r="F104" s="25"/>
      <c r="G104" s="26"/>
      <c r="H104" s="23">
        <f>SUBTOTAL(9,'2017.01.02. - 2017.12.31.  alapadatok'!$H$94:$H$103)</f>
        <v>24638815</v>
      </c>
      <c r="I104" s="23">
        <f>SUBTOTAL(9,'2017.01.02. - 2017.12.31.  alapadatok'!$I$94:$I$103)</f>
        <v>16601</v>
      </c>
      <c r="J104" s="23"/>
      <c r="K104" s="27"/>
      <c r="L104" s="23"/>
      <c r="M104" s="23"/>
    </row>
    <row r="105" spans="2:13" ht="15.75" customHeight="1" hidden="1" outlineLevel="2">
      <c r="B105" s="34" t="s">
        <v>73</v>
      </c>
      <c r="C105" s="34" t="s">
        <v>73</v>
      </c>
      <c r="D105" s="15">
        <v>42873</v>
      </c>
      <c r="E105" s="16" t="s">
        <v>44</v>
      </c>
      <c r="F105" s="17">
        <v>68</v>
      </c>
      <c r="G105" s="18" t="e">
        <f>ROUNDUP(DATEDIF(D105,$B$98,"d")/7,0)</f>
        <v>#VALUE!</v>
      </c>
      <c r="H105" s="19">
        <v>142016731</v>
      </c>
      <c r="I105" s="19">
        <v>94512</v>
      </c>
      <c r="J105" s="19"/>
      <c r="K105" s="20"/>
      <c r="L105" s="19">
        <v>142016731</v>
      </c>
      <c r="M105" s="19">
        <v>94512</v>
      </c>
    </row>
    <row r="106" spans="2:13" ht="15.75" customHeight="1" hidden="1" outlineLevel="2">
      <c r="B106" s="34" t="s">
        <v>73</v>
      </c>
      <c r="C106" s="34" t="s">
        <v>73</v>
      </c>
      <c r="D106" s="15">
        <v>42873</v>
      </c>
      <c r="E106" s="16" t="s">
        <v>44</v>
      </c>
      <c r="F106" s="17">
        <v>68</v>
      </c>
      <c r="G106" s="18" t="e">
        <f>ROUNDUP(DATEDIF(D106,$B$102,"d")/7,0)</f>
        <v>#VALUE!</v>
      </c>
      <c r="H106" s="19">
        <v>47301969</v>
      </c>
      <c r="I106" s="19">
        <v>33384</v>
      </c>
      <c r="J106" s="19">
        <v>142016731</v>
      </c>
      <c r="K106" s="20">
        <f aca="true" t="shared" si="13" ref="K106:K110">IF(J106&lt;&gt;0,-(J106-H106)/J106,"")</f>
        <v>-0.666926786253093</v>
      </c>
      <c r="L106" s="19">
        <v>189318700</v>
      </c>
      <c r="M106" s="19">
        <v>127896</v>
      </c>
    </row>
    <row r="107" spans="2:13" ht="15.75" customHeight="1" hidden="1" outlineLevel="2">
      <c r="B107" s="34" t="s">
        <v>73</v>
      </c>
      <c r="C107" s="34" t="s">
        <v>73</v>
      </c>
      <c r="D107" s="15">
        <v>42873</v>
      </c>
      <c r="E107" s="16" t="s">
        <v>44</v>
      </c>
      <c r="F107" s="17">
        <v>68</v>
      </c>
      <c r="G107" s="18" t="e">
        <f>ROUNDUP(DATEDIF(D107,$B$110,"d")/7,0)</f>
        <v>#VALUE!</v>
      </c>
      <c r="H107" s="19">
        <v>25287833</v>
      </c>
      <c r="I107" s="19">
        <v>17503</v>
      </c>
      <c r="J107" s="19">
        <v>47301969</v>
      </c>
      <c r="K107" s="20">
        <f t="shared" si="13"/>
        <v>-0.46539576396914895</v>
      </c>
      <c r="L107" s="19">
        <v>214606533</v>
      </c>
      <c r="M107" s="19">
        <v>145399</v>
      </c>
    </row>
    <row r="108" spans="2:13" ht="15.75" customHeight="1" hidden="1" outlineLevel="2">
      <c r="B108" s="34" t="s">
        <v>73</v>
      </c>
      <c r="C108" s="34" t="s">
        <v>73</v>
      </c>
      <c r="D108" s="15">
        <v>42873</v>
      </c>
      <c r="E108" s="16" t="s">
        <v>44</v>
      </c>
      <c r="F108" s="17">
        <v>68</v>
      </c>
      <c r="G108" s="18" t="e">
        <f>ROUNDUP(DATEDIF(D108,$B$113,"d")/7,0)</f>
        <v>#VALUE!</v>
      </c>
      <c r="H108" s="19">
        <v>11268573</v>
      </c>
      <c r="I108" s="19">
        <v>7732</v>
      </c>
      <c r="J108" s="19">
        <v>25287833</v>
      </c>
      <c r="K108" s="20">
        <f t="shared" si="13"/>
        <v>-0.5543875586334345</v>
      </c>
      <c r="L108" s="19">
        <v>225875106</v>
      </c>
      <c r="M108" s="19">
        <v>153131</v>
      </c>
    </row>
    <row r="109" spans="2:13" ht="15.75" customHeight="1" hidden="1" outlineLevel="2">
      <c r="B109" s="34" t="s">
        <v>73</v>
      </c>
      <c r="C109" s="34" t="s">
        <v>73</v>
      </c>
      <c r="D109" s="15">
        <v>42873</v>
      </c>
      <c r="E109" s="16" t="s">
        <v>44</v>
      </c>
      <c r="F109" s="17">
        <v>68</v>
      </c>
      <c r="G109" s="18" t="e">
        <f>ROUNDUP(DATEDIF(D109,$B$123,"d")/7,0)</f>
        <v>#VALUE!</v>
      </c>
      <c r="H109" s="19">
        <v>5947235</v>
      </c>
      <c r="I109" s="19">
        <v>3959</v>
      </c>
      <c r="J109" s="19">
        <v>11268573</v>
      </c>
      <c r="K109" s="20">
        <f t="shared" si="13"/>
        <v>-0.4722282049377503</v>
      </c>
      <c r="L109" s="19">
        <v>231822341</v>
      </c>
      <c r="M109" s="19">
        <v>157090</v>
      </c>
    </row>
    <row r="110" spans="2:13" ht="15.75" customHeight="1" hidden="1" outlineLevel="2">
      <c r="B110" s="34" t="s">
        <v>73</v>
      </c>
      <c r="C110" s="34" t="s">
        <v>73</v>
      </c>
      <c r="D110" s="15">
        <v>42873</v>
      </c>
      <c r="E110" s="16" t="s">
        <v>44</v>
      </c>
      <c r="F110" s="17">
        <v>68</v>
      </c>
      <c r="G110" s="18" t="e">
        <f>ROUNDUP(DATEDIF(D110,$B$122,"d")/7,0)</f>
        <v>#VALUE!</v>
      </c>
      <c r="H110" s="19">
        <v>2222380</v>
      </c>
      <c r="I110" s="19">
        <v>1410</v>
      </c>
      <c r="J110" s="19">
        <v>5947235</v>
      </c>
      <c r="K110" s="20">
        <f t="shared" si="13"/>
        <v>-0.6263171036624583</v>
      </c>
      <c r="L110" s="19">
        <v>234044721</v>
      </c>
      <c r="M110" s="19">
        <v>158500</v>
      </c>
    </row>
    <row r="111" spans="1:13" s="28" customFormat="1" ht="15.75" customHeight="1" hidden="1" outlineLevel="1">
      <c r="A111" s="28">
        <v>1</v>
      </c>
      <c r="B111" s="37" t="s">
        <v>74</v>
      </c>
      <c r="C111" s="37"/>
      <c r="D111" s="23"/>
      <c r="E111" s="24"/>
      <c r="F111" s="25"/>
      <c r="G111" s="26"/>
      <c r="H111" s="23">
        <f>SUBTOTAL(9,'2017.01.02. - 2017.12.31.  alapadatok'!$H$105:$H$110)</f>
        <v>234044721</v>
      </c>
      <c r="I111" s="23">
        <f>SUBTOTAL(9,'2017.01.02. - 2017.12.31.  alapadatok'!$I$105:$I$110)</f>
        <v>158500</v>
      </c>
      <c r="J111" s="23"/>
      <c r="K111" s="27"/>
      <c r="L111" s="23"/>
      <c r="M111" s="23"/>
    </row>
    <row r="112" spans="2:13" ht="15.75" customHeight="1" hidden="1" outlineLevel="2">
      <c r="B112" s="34" t="s">
        <v>75</v>
      </c>
      <c r="C112" s="34" t="s">
        <v>76</v>
      </c>
      <c r="D112" s="15">
        <v>42705</v>
      </c>
      <c r="E112" s="16" t="s">
        <v>77</v>
      </c>
      <c r="F112" s="17">
        <v>46</v>
      </c>
      <c r="G112" s="35" t="e">
        <f>ROUNDUP(DATEDIF(D112,$B$50,"d")/7,0)</f>
        <v>#VALUE!</v>
      </c>
      <c r="H112" s="19">
        <v>1810540</v>
      </c>
      <c r="I112" s="36">
        <v>1269</v>
      </c>
      <c r="J112" s="19">
        <v>5014830</v>
      </c>
      <c r="K112" s="20">
        <f aca="true" t="shared" si="14" ref="K112:K114">IF(J112&lt;&gt;0,-(J112-H112)/J112,"")</f>
        <v>-0.6389628362277485</v>
      </c>
      <c r="L112" s="19">
        <v>122938386</v>
      </c>
      <c r="M112" s="19">
        <v>88209</v>
      </c>
    </row>
    <row r="113" spans="2:13" ht="15.75" customHeight="1" hidden="1" outlineLevel="2">
      <c r="B113" s="34" t="s">
        <v>75</v>
      </c>
      <c r="C113" s="34" t="s">
        <v>76</v>
      </c>
      <c r="D113" s="15">
        <v>42705</v>
      </c>
      <c r="E113" s="16" t="s">
        <v>77</v>
      </c>
      <c r="F113" s="17">
        <v>46</v>
      </c>
      <c r="G113" s="18" t="e">
        <f>ROUNDUP(DATEDIF(D113,$B$52,"d")/7,0)</f>
        <v>#VALUE!</v>
      </c>
      <c r="H113" s="19">
        <v>1533890</v>
      </c>
      <c r="I113" s="19">
        <v>1380</v>
      </c>
      <c r="J113" s="19">
        <v>1810540</v>
      </c>
      <c r="K113" s="20">
        <f t="shared" si="14"/>
        <v>-0.15279971721143967</v>
      </c>
      <c r="L113" s="19">
        <v>124466876</v>
      </c>
      <c r="M113" s="19">
        <v>89589</v>
      </c>
    </row>
    <row r="114" spans="2:13" ht="15.75" customHeight="1" hidden="1" outlineLevel="2">
      <c r="B114" s="34" t="s">
        <v>75</v>
      </c>
      <c r="C114" s="34" t="s">
        <v>76</v>
      </c>
      <c r="D114" s="15">
        <v>42705</v>
      </c>
      <c r="E114" s="16" t="s">
        <v>77</v>
      </c>
      <c r="F114" s="17">
        <v>46</v>
      </c>
      <c r="G114" s="18" t="e">
        <f>ROUNDUP(DATEDIF(D114,$B$56,"d")/7,0)</f>
        <v>#VALUE!</v>
      </c>
      <c r="H114" s="19">
        <v>651153</v>
      </c>
      <c r="I114" s="19">
        <v>644</v>
      </c>
      <c r="J114" s="19">
        <v>1533890</v>
      </c>
      <c r="K114" s="20">
        <f t="shared" si="14"/>
        <v>-0.5754891159079204</v>
      </c>
      <c r="L114" s="19">
        <v>125118029</v>
      </c>
      <c r="M114" s="19">
        <v>90233</v>
      </c>
    </row>
    <row r="115" spans="2:13" ht="15.75" customHeight="1" hidden="1" outlineLevel="2">
      <c r="B115" s="34" t="s">
        <v>75</v>
      </c>
      <c r="C115" s="34" t="s">
        <v>76</v>
      </c>
      <c r="D115" s="15">
        <v>42705</v>
      </c>
      <c r="E115" s="16" t="s">
        <v>77</v>
      </c>
      <c r="F115" s="17">
        <v>46</v>
      </c>
      <c r="G115" s="18" t="e">
        <f>ROUNDUP(DATEDIF(D115,$B$43,"d")/7,0)</f>
        <v>#VALUE!</v>
      </c>
      <c r="H115" s="19">
        <v>1696440</v>
      </c>
      <c r="I115" s="19">
        <v>1258</v>
      </c>
      <c r="J115" s="19"/>
      <c r="K115" s="20"/>
      <c r="L115" s="19"/>
      <c r="M115" s="19"/>
    </row>
    <row r="116" spans="1:13" s="28" customFormat="1" ht="15.75" customHeight="1" hidden="1" outlineLevel="1">
      <c r="A116" s="28">
        <v>1</v>
      </c>
      <c r="B116" s="37" t="s">
        <v>78</v>
      </c>
      <c r="C116" s="37"/>
      <c r="D116" s="23"/>
      <c r="E116" s="24"/>
      <c r="F116" s="25"/>
      <c r="G116" s="26"/>
      <c r="H116" s="23">
        <f>SUBTOTAL(9,'2017.01.02. - 2017.12.31.  alapadatok'!$H$112:$H$115)</f>
        <v>5692023</v>
      </c>
      <c r="I116" s="23">
        <f>SUBTOTAL(9,'2017.01.02. - 2017.12.31.  alapadatok'!$I$112:$I$115)</f>
        <v>4551</v>
      </c>
      <c r="J116" s="23"/>
      <c r="K116" s="27"/>
      <c r="L116" s="23"/>
      <c r="M116" s="23"/>
    </row>
    <row r="117" spans="2:13" ht="15.75" customHeight="1" hidden="1" outlineLevel="2">
      <c r="B117" s="34" t="s">
        <v>79</v>
      </c>
      <c r="C117" s="34" t="s">
        <v>80</v>
      </c>
      <c r="D117" s="15">
        <v>43034</v>
      </c>
      <c r="E117" s="16" t="s">
        <v>33</v>
      </c>
      <c r="F117" s="17"/>
      <c r="G117" s="18" t="e">
        <f>ROUNDUP(DATEDIF(D117,$B$208,"d")/7,0)</f>
        <v>#VALUE!</v>
      </c>
      <c r="H117" s="19">
        <v>5865465</v>
      </c>
      <c r="I117" s="19">
        <v>5506</v>
      </c>
      <c r="J117" s="19"/>
      <c r="K117" s="20"/>
      <c r="L117" s="19">
        <v>5865465</v>
      </c>
      <c r="M117" s="19">
        <v>5506</v>
      </c>
    </row>
    <row r="118" spans="2:13" ht="15.75" customHeight="1" hidden="1" outlineLevel="2">
      <c r="B118" s="34" t="s">
        <v>79</v>
      </c>
      <c r="C118" s="34" t="s">
        <v>80</v>
      </c>
      <c r="D118" s="15">
        <v>43034</v>
      </c>
      <c r="E118" s="16" t="s">
        <v>33</v>
      </c>
      <c r="F118" s="17"/>
      <c r="G118" s="18" t="e">
        <f>ROUNDUP(DATEDIF(D118,$B$213,"d")/7,0)</f>
        <v>#VALUE!</v>
      </c>
      <c r="H118" s="19">
        <v>3223085</v>
      </c>
      <c r="I118" s="19">
        <v>2259</v>
      </c>
      <c r="J118" s="19">
        <v>5865465</v>
      </c>
      <c r="K118" s="20">
        <f>IF(J118&lt;&gt;0,-(J118-H118)/J118,"")</f>
        <v>-0.4504979571099649</v>
      </c>
      <c r="L118" s="19">
        <v>9088550</v>
      </c>
      <c r="M118" s="19">
        <v>7765</v>
      </c>
    </row>
    <row r="119" spans="1:13" s="28" customFormat="1" ht="15.75" customHeight="1" hidden="1" outlineLevel="1">
      <c r="A119" s="28">
        <v>1</v>
      </c>
      <c r="B119" s="37" t="s">
        <v>81</v>
      </c>
      <c r="C119" s="37"/>
      <c r="D119" s="23"/>
      <c r="E119" s="24"/>
      <c r="F119" s="25"/>
      <c r="G119" s="26"/>
      <c r="H119" s="23">
        <f>SUBTOTAL(9,'2017.01.02. - 2017.12.31.  alapadatok'!$H$117:$H$118)</f>
        <v>9088550</v>
      </c>
      <c r="I119" s="23">
        <f>SUBTOTAL(9,'2017.01.02. - 2017.12.31.  alapadatok'!$I$117:$I$118)</f>
        <v>7765</v>
      </c>
      <c r="J119" s="23"/>
      <c r="K119" s="27"/>
      <c r="L119" s="23"/>
      <c r="M119" s="23"/>
    </row>
    <row r="120" spans="2:13" ht="15.75" customHeight="1" hidden="1" outlineLevel="2">
      <c r="B120" s="34" t="s">
        <v>82</v>
      </c>
      <c r="C120" s="34" t="s">
        <v>83</v>
      </c>
      <c r="D120" s="15">
        <v>42992</v>
      </c>
      <c r="E120" s="16" t="s">
        <v>40</v>
      </c>
      <c r="F120" s="17">
        <v>40</v>
      </c>
      <c r="G120" s="18" t="e">
        <f>ROUNDUP(DATEDIF(D120,$B$169,"d")/7,0)</f>
        <v>#VALUE!</v>
      </c>
      <c r="H120" s="19">
        <v>23891021</v>
      </c>
      <c r="I120" s="19">
        <v>16910</v>
      </c>
      <c r="J120" s="19"/>
      <c r="K120" s="20">
        <f aca="true" t="shared" si="15" ref="K120:K124">IF(J120&lt;&gt;0,-(J120-H120)/J120,"")</f>
        <v>0</v>
      </c>
      <c r="L120" s="19">
        <v>23891021</v>
      </c>
      <c r="M120" s="19">
        <v>16910</v>
      </c>
    </row>
    <row r="121" spans="2:13" ht="15.75" customHeight="1" hidden="1" outlineLevel="2">
      <c r="B121" s="34" t="s">
        <v>82</v>
      </c>
      <c r="C121" s="34" t="s">
        <v>83</v>
      </c>
      <c r="D121" s="15">
        <v>42992</v>
      </c>
      <c r="E121" s="16" t="s">
        <v>40</v>
      </c>
      <c r="F121" s="17">
        <v>40</v>
      </c>
      <c r="G121" s="18" t="e">
        <f>ROUNDUP(DATEDIF(D121,$B$178,"d")/7,0)</f>
        <v>#VALUE!</v>
      </c>
      <c r="H121" s="19">
        <v>11955978</v>
      </c>
      <c r="I121" s="19">
        <v>8424</v>
      </c>
      <c r="J121" s="19">
        <v>23891021</v>
      </c>
      <c r="K121" s="20">
        <f t="shared" si="15"/>
        <v>-0.49956186468548164</v>
      </c>
      <c r="L121" s="19">
        <v>35846999</v>
      </c>
      <c r="M121" s="19">
        <v>25334</v>
      </c>
    </row>
    <row r="122" spans="2:13" ht="15.75" customHeight="1" hidden="1" outlineLevel="2">
      <c r="B122" s="34" t="s">
        <v>82</v>
      </c>
      <c r="C122" s="34" t="s">
        <v>83</v>
      </c>
      <c r="D122" s="15">
        <v>42992</v>
      </c>
      <c r="E122" s="16" t="s">
        <v>40</v>
      </c>
      <c r="F122" s="17">
        <v>40</v>
      </c>
      <c r="G122" s="18" t="e">
        <f>ROUNDUP(DATEDIF(D122,$B$186,"d")/7,0)</f>
        <v>#VALUE!</v>
      </c>
      <c r="H122" s="19">
        <v>5904666</v>
      </c>
      <c r="I122" s="19">
        <v>4124</v>
      </c>
      <c r="J122" s="19">
        <v>11955978</v>
      </c>
      <c r="K122" s="20">
        <f t="shared" si="15"/>
        <v>-0.5061327479859866</v>
      </c>
      <c r="L122" s="19">
        <v>41751665</v>
      </c>
      <c r="M122" s="19">
        <v>29458</v>
      </c>
    </row>
    <row r="123" spans="2:13" ht="15.75" customHeight="1" hidden="1" outlineLevel="2">
      <c r="B123" s="34" t="s">
        <v>82</v>
      </c>
      <c r="C123" s="34" t="s">
        <v>83</v>
      </c>
      <c r="D123" s="15">
        <v>42992</v>
      </c>
      <c r="E123" s="16" t="s">
        <v>40</v>
      </c>
      <c r="F123" s="17">
        <v>40</v>
      </c>
      <c r="G123" s="18" t="e">
        <f>ROUNDUP(DATEDIF(D123,$B$194,"d")/7,0)</f>
        <v>#VALUE!</v>
      </c>
      <c r="H123" s="19">
        <v>2842910</v>
      </c>
      <c r="I123" s="19">
        <v>1949</v>
      </c>
      <c r="J123" s="19">
        <v>5904666</v>
      </c>
      <c r="K123" s="20">
        <f t="shared" si="15"/>
        <v>-0.5185316155054325</v>
      </c>
      <c r="L123" s="19">
        <v>44443622</v>
      </c>
      <c r="M123" s="19">
        <v>31396</v>
      </c>
    </row>
    <row r="124" spans="2:13" ht="15.75" customHeight="1" hidden="1" outlineLevel="2">
      <c r="B124" s="34" t="s">
        <v>82</v>
      </c>
      <c r="C124" s="34" t="s">
        <v>83</v>
      </c>
      <c r="D124" s="15">
        <v>42992</v>
      </c>
      <c r="E124" s="16" t="s">
        <v>40</v>
      </c>
      <c r="F124" s="17">
        <v>40</v>
      </c>
      <c r="G124" s="18" t="e">
        <f>ROUNDUP(DATEDIF(D124,$B$197,"d")/7,0)</f>
        <v>#VALUE!</v>
      </c>
      <c r="H124" s="19">
        <v>635470</v>
      </c>
      <c r="I124" s="19">
        <v>569</v>
      </c>
      <c r="J124" s="19">
        <v>2842910</v>
      </c>
      <c r="K124" s="20">
        <f t="shared" si="15"/>
        <v>-0.7764719952443095</v>
      </c>
      <c r="L124" s="19">
        <v>45079092</v>
      </c>
      <c r="M124" s="19">
        <v>31965</v>
      </c>
    </row>
    <row r="125" spans="1:13" s="28" customFormat="1" ht="15.75" customHeight="1" hidden="1" outlineLevel="1">
      <c r="A125" s="28">
        <v>1</v>
      </c>
      <c r="B125" s="37" t="s">
        <v>84</v>
      </c>
      <c r="C125" s="37"/>
      <c r="D125" s="23"/>
      <c r="E125" s="24"/>
      <c r="F125" s="25"/>
      <c r="G125" s="26"/>
      <c r="H125" s="23">
        <f>SUBTOTAL(9,'2017.01.02. - 2017.12.31.  alapadatok'!$H$120:$H$124)</f>
        <v>45230045</v>
      </c>
      <c r="I125" s="23">
        <f>SUBTOTAL(9,'2017.01.02. - 2017.12.31.  alapadatok'!$I$120:$I$124)</f>
        <v>31976</v>
      </c>
      <c r="J125" s="23"/>
      <c r="K125" s="27"/>
      <c r="L125" s="23"/>
      <c r="M125" s="23"/>
    </row>
    <row r="126" spans="2:13" ht="15.75" customHeight="1" hidden="1" outlineLevel="2">
      <c r="B126" s="34" t="s">
        <v>85</v>
      </c>
      <c r="C126" s="34" t="s">
        <v>86</v>
      </c>
      <c r="D126" s="15">
        <v>42978</v>
      </c>
      <c r="E126" s="16" t="s">
        <v>77</v>
      </c>
      <c r="F126" s="17">
        <v>2</v>
      </c>
      <c r="G126" s="18">
        <v>0</v>
      </c>
      <c r="H126" s="19">
        <v>570600</v>
      </c>
      <c r="I126" s="19">
        <v>467</v>
      </c>
      <c r="J126" s="19"/>
      <c r="K126" s="20">
        <f aca="true" t="shared" si="16" ref="K126:K138">IF(J126&lt;&gt;0,-(J126-H126)/J126,"")</f>
        <v>0</v>
      </c>
      <c r="L126" s="19">
        <v>570600</v>
      </c>
      <c r="M126" s="19">
        <v>467</v>
      </c>
    </row>
    <row r="127" spans="2:13" ht="15.75" customHeight="1" hidden="1" outlineLevel="2">
      <c r="B127" s="34" t="s">
        <v>85</v>
      </c>
      <c r="C127" s="34" t="s">
        <v>86</v>
      </c>
      <c r="D127" s="15">
        <v>42978</v>
      </c>
      <c r="E127" s="16" t="s">
        <v>77</v>
      </c>
      <c r="F127" s="17">
        <v>52</v>
      </c>
      <c r="G127" s="18" t="e">
        <f>ROUNDUP(DATEDIF(D127,$B$156,"d")/7,0)</f>
        <v>#VALUE!</v>
      </c>
      <c r="H127" s="19">
        <v>80434933</v>
      </c>
      <c r="I127" s="19">
        <v>57208</v>
      </c>
      <c r="J127" s="19">
        <v>570600</v>
      </c>
      <c r="K127" s="20">
        <f t="shared" si="16"/>
        <v>139.96553277252016</v>
      </c>
      <c r="L127" s="19">
        <v>81005533</v>
      </c>
      <c r="M127" s="19">
        <v>57675</v>
      </c>
    </row>
    <row r="128" spans="2:13" ht="15.75" customHeight="1" hidden="1" outlineLevel="2">
      <c r="B128" s="34" t="s">
        <v>85</v>
      </c>
      <c r="C128" s="34" t="s">
        <v>86</v>
      </c>
      <c r="D128" s="15">
        <v>42978</v>
      </c>
      <c r="E128" s="16" t="s">
        <v>77</v>
      </c>
      <c r="F128" s="17">
        <v>52</v>
      </c>
      <c r="G128" s="18" t="e">
        <f>ROUNDUP(DATEDIF(D128,$B$162,"d")/7,0)</f>
        <v>#VALUE!</v>
      </c>
      <c r="H128" s="19">
        <v>43408062</v>
      </c>
      <c r="I128" s="19">
        <v>30594</v>
      </c>
      <c r="J128" s="19">
        <v>80434933</v>
      </c>
      <c r="K128" s="20">
        <f t="shared" si="16"/>
        <v>-0.46033321119320136</v>
      </c>
      <c r="L128" s="19">
        <v>124413595</v>
      </c>
      <c r="M128" s="19">
        <v>88269</v>
      </c>
    </row>
    <row r="129" spans="2:13" ht="15.75" customHeight="1" hidden="1" outlineLevel="2">
      <c r="B129" s="34" t="s">
        <v>85</v>
      </c>
      <c r="C129" s="34" t="s">
        <v>86</v>
      </c>
      <c r="D129" s="15">
        <v>42978</v>
      </c>
      <c r="E129" s="16" t="s">
        <v>77</v>
      </c>
      <c r="F129" s="17">
        <v>52</v>
      </c>
      <c r="G129" s="18" t="e">
        <f>ROUNDUP(DATEDIF(D129,$B$169,"d")/7,0)</f>
        <v>#VALUE!</v>
      </c>
      <c r="H129" s="19">
        <v>31356143</v>
      </c>
      <c r="I129" s="19">
        <v>22696</v>
      </c>
      <c r="J129" s="19">
        <v>43408062</v>
      </c>
      <c r="K129" s="20">
        <f t="shared" si="16"/>
        <v>-0.2776424112184506</v>
      </c>
      <c r="L129" s="19">
        <v>155769738</v>
      </c>
      <c r="M129" s="19">
        <v>109965</v>
      </c>
    </row>
    <row r="130" spans="2:13" ht="15.75" customHeight="1" hidden="1" outlineLevel="2">
      <c r="B130" s="34" t="s">
        <v>85</v>
      </c>
      <c r="C130" s="34" t="s">
        <v>86</v>
      </c>
      <c r="D130" s="15">
        <v>42978</v>
      </c>
      <c r="E130" s="16" t="s">
        <v>77</v>
      </c>
      <c r="F130" s="17">
        <v>52</v>
      </c>
      <c r="G130" s="18" t="e">
        <f>ROUNDUP(DATEDIF(D130,$B$178,"d")/7,0)</f>
        <v>#VALUE!</v>
      </c>
      <c r="H130" s="19">
        <v>22287048</v>
      </c>
      <c r="I130" s="19">
        <v>14937</v>
      </c>
      <c r="J130" s="19">
        <v>31356143</v>
      </c>
      <c r="K130" s="20">
        <f t="shared" si="16"/>
        <v>-0.28922865289905075</v>
      </c>
      <c r="L130" s="19">
        <v>178174282</v>
      </c>
      <c r="M130" s="19">
        <v>124972</v>
      </c>
    </row>
    <row r="131" spans="2:13" ht="15.75" customHeight="1" hidden="1" outlineLevel="2">
      <c r="B131" s="34" t="s">
        <v>85</v>
      </c>
      <c r="C131" s="34" t="s">
        <v>86</v>
      </c>
      <c r="D131" s="15">
        <v>42978</v>
      </c>
      <c r="E131" s="16" t="s">
        <v>77</v>
      </c>
      <c r="F131" s="17">
        <v>52</v>
      </c>
      <c r="G131" s="18" t="e">
        <f>ROUNDUP(DATEDIF(D131,$B$186,"d")/7,0)</f>
        <v>#VALUE!</v>
      </c>
      <c r="H131" s="19">
        <v>15340176</v>
      </c>
      <c r="I131" s="19">
        <v>10431</v>
      </c>
      <c r="J131" s="19">
        <v>22287048</v>
      </c>
      <c r="K131" s="20">
        <f t="shared" si="16"/>
        <v>-0.31169996134077516</v>
      </c>
      <c r="L131" s="19">
        <v>193119998</v>
      </c>
      <c r="M131" s="19">
        <v>135186</v>
      </c>
    </row>
    <row r="132" spans="2:13" ht="15.75" customHeight="1" hidden="1" outlineLevel="2">
      <c r="B132" s="34" t="s">
        <v>85</v>
      </c>
      <c r="C132" s="34" t="s">
        <v>86</v>
      </c>
      <c r="D132" s="15">
        <v>42978</v>
      </c>
      <c r="E132" s="16" t="s">
        <v>77</v>
      </c>
      <c r="F132" s="17">
        <v>52</v>
      </c>
      <c r="G132" s="18" t="e">
        <f>ROUNDUP(DATEDIF(D132,$B$194,"d")/7,0)</f>
        <v>#VALUE!</v>
      </c>
      <c r="H132" s="19">
        <v>13286875</v>
      </c>
      <c r="I132" s="19">
        <v>8965</v>
      </c>
      <c r="J132" s="19">
        <v>15340176</v>
      </c>
      <c r="K132" s="20">
        <f t="shared" si="16"/>
        <v>-0.13385120222870975</v>
      </c>
      <c r="L132" s="19">
        <v>206451873</v>
      </c>
      <c r="M132" s="19">
        <v>144195</v>
      </c>
    </row>
    <row r="133" spans="2:13" ht="15.75" customHeight="1" hidden="1" outlineLevel="2">
      <c r="B133" s="34" t="s">
        <v>85</v>
      </c>
      <c r="C133" s="34" t="s">
        <v>86</v>
      </c>
      <c r="D133" s="15">
        <v>42978</v>
      </c>
      <c r="E133" s="16" t="s">
        <v>77</v>
      </c>
      <c r="F133" s="17">
        <v>52</v>
      </c>
      <c r="G133" s="18" t="e">
        <f>ROUNDUP(DATEDIF(D133,$B$197,"d")/7,0)</f>
        <v>#VALUE!</v>
      </c>
      <c r="H133" s="19">
        <v>9635255</v>
      </c>
      <c r="I133" s="19">
        <v>6522</v>
      </c>
      <c r="J133" s="19">
        <v>13286875</v>
      </c>
      <c r="K133" s="20">
        <f t="shared" si="16"/>
        <v>-0.27482910767204477</v>
      </c>
      <c r="L133" s="19">
        <v>216232008</v>
      </c>
      <c r="M133" s="19">
        <v>150742</v>
      </c>
    </row>
    <row r="134" spans="2:13" ht="15.75" customHeight="1" hidden="1" outlineLevel="2">
      <c r="B134" s="34" t="s">
        <v>85</v>
      </c>
      <c r="C134" s="34" t="s">
        <v>86</v>
      </c>
      <c r="D134" s="15">
        <v>42978</v>
      </c>
      <c r="E134" s="16" t="s">
        <v>77</v>
      </c>
      <c r="F134" s="17">
        <v>52</v>
      </c>
      <c r="G134" s="18" t="e">
        <f>ROUNDUP(DATEDIF(D134,$B$207,"d")/7,0)</f>
        <v>#VALUE!</v>
      </c>
      <c r="H134" s="19">
        <v>10414955</v>
      </c>
      <c r="I134" s="19">
        <v>6735</v>
      </c>
      <c r="J134" s="19">
        <v>9635255</v>
      </c>
      <c r="K134" s="20">
        <f t="shared" si="16"/>
        <v>0.0809215739490029</v>
      </c>
      <c r="L134" s="19">
        <v>226646963</v>
      </c>
      <c r="M134" s="19">
        <v>157477</v>
      </c>
    </row>
    <row r="135" spans="2:13" ht="15.75" customHeight="1" hidden="1" outlineLevel="2">
      <c r="B135" s="34" t="s">
        <v>85</v>
      </c>
      <c r="C135" s="34" t="s">
        <v>86</v>
      </c>
      <c r="D135" s="15">
        <v>42978</v>
      </c>
      <c r="E135" s="16" t="s">
        <v>77</v>
      </c>
      <c r="F135" s="17">
        <v>52</v>
      </c>
      <c r="G135" s="18" t="e">
        <f>ROUNDUP(DATEDIF(D135,$B$208,"d")/7,0)</f>
        <v>#VALUE!</v>
      </c>
      <c r="H135" s="19">
        <v>4025100</v>
      </c>
      <c r="I135" s="19">
        <v>4411</v>
      </c>
      <c r="J135" s="19">
        <v>10414955</v>
      </c>
      <c r="K135" s="20">
        <f t="shared" si="16"/>
        <v>-0.6135268947393435</v>
      </c>
      <c r="L135" s="19">
        <v>230702163</v>
      </c>
      <c r="M135" s="19">
        <v>161931</v>
      </c>
    </row>
    <row r="136" spans="2:13" ht="15.75" customHeight="1" hidden="1" outlineLevel="2">
      <c r="B136" s="34" t="s">
        <v>85</v>
      </c>
      <c r="C136" s="34" t="s">
        <v>86</v>
      </c>
      <c r="D136" s="15">
        <v>42978</v>
      </c>
      <c r="E136" s="16" t="s">
        <v>77</v>
      </c>
      <c r="F136" s="17">
        <v>52</v>
      </c>
      <c r="G136" s="18" t="e">
        <f>ROUNDUP(DATEDIF(D136,$B$213,"d")/7,0)</f>
        <v>#VALUE!</v>
      </c>
      <c r="H136" s="19">
        <v>2398640</v>
      </c>
      <c r="I136" s="19">
        <v>1515</v>
      </c>
      <c r="J136" s="19">
        <v>4025100</v>
      </c>
      <c r="K136" s="20">
        <f t="shared" si="16"/>
        <v>-0.4040794017539937</v>
      </c>
      <c r="L136" s="19">
        <v>233111853</v>
      </c>
      <c r="M136" s="19">
        <v>163459</v>
      </c>
    </row>
    <row r="137" spans="2:13" ht="15.75" customHeight="1" hidden="1" outlineLevel="2">
      <c r="B137" s="34" t="s">
        <v>85</v>
      </c>
      <c r="C137" s="34" t="s">
        <v>86</v>
      </c>
      <c r="D137" s="15">
        <v>42978</v>
      </c>
      <c r="E137" s="16" t="s">
        <v>77</v>
      </c>
      <c r="F137" s="17">
        <v>52</v>
      </c>
      <c r="G137" s="18" t="e">
        <f>ROUNDUP(DATEDIF(D137,$B$219,"d")/7,0)</f>
        <v>#VALUE!</v>
      </c>
      <c r="H137" s="19">
        <v>1472165</v>
      </c>
      <c r="I137" s="19">
        <v>897</v>
      </c>
      <c r="J137" s="19">
        <v>2398640</v>
      </c>
      <c r="K137" s="20">
        <f t="shared" si="16"/>
        <v>-0.3862501250708735</v>
      </c>
      <c r="L137" s="19">
        <v>234584018</v>
      </c>
      <c r="M137" s="19">
        <v>164356</v>
      </c>
    </row>
    <row r="138" spans="2:13" ht="15.75" customHeight="1" hidden="1" outlineLevel="2">
      <c r="B138" s="34" t="s">
        <v>85</v>
      </c>
      <c r="C138" s="34" t="s">
        <v>86</v>
      </c>
      <c r="D138" s="15">
        <v>42978</v>
      </c>
      <c r="E138" s="16" t="s">
        <v>77</v>
      </c>
      <c r="F138" s="17">
        <v>52</v>
      </c>
      <c r="G138" s="18" t="e">
        <f>ROUNDUP(DATEDIF(D138,$B$222,"d")/7,0)</f>
        <v>#VALUE!</v>
      </c>
      <c r="H138" s="19">
        <v>1152355</v>
      </c>
      <c r="I138" s="19">
        <v>687</v>
      </c>
      <c r="J138" s="19">
        <v>1472165</v>
      </c>
      <c r="K138" s="20">
        <f t="shared" si="16"/>
        <v>-0.21723787754769336</v>
      </c>
      <c r="L138" s="19">
        <v>235736373</v>
      </c>
      <c r="M138" s="19">
        <v>165043</v>
      </c>
    </row>
    <row r="139" spans="1:13" s="28" customFormat="1" ht="15.75" customHeight="1" hidden="1" outlineLevel="1">
      <c r="A139" s="28">
        <v>1</v>
      </c>
      <c r="B139" s="37" t="s">
        <v>87</v>
      </c>
      <c r="C139" s="37"/>
      <c r="D139" s="23"/>
      <c r="E139" s="24"/>
      <c r="F139" s="25"/>
      <c r="G139" s="26"/>
      <c r="H139" s="23">
        <f>SUBTOTAL(9,'2017.01.02. - 2017.12.31.  alapadatok'!$H$126:$H$138)</f>
        <v>235782307</v>
      </c>
      <c r="I139" s="23">
        <f>SUBTOTAL(9,'2017.01.02. - 2017.12.31.  alapadatok'!$I$126:$I$138)</f>
        <v>166065</v>
      </c>
      <c r="J139" s="23"/>
      <c r="K139" s="27"/>
      <c r="L139" s="23"/>
      <c r="M139" s="23"/>
    </row>
    <row r="140" spans="2:13" ht="15.75" customHeight="1" hidden="1" outlineLevel="2">
      <c r="B140" s="34" t="s">
        <v>88</v>
      </c>
      <c r="C140" s="34" t="s">
        <v>89</v>
      </c>
      <c r="D140" s="15">
        <v>42838</v>
      </c>
      <c r="E140" s="16" t="s">
        <v>69</v>
      </c>
      <c r="F140" s="17"/>
      <c r="G140" s="18" t="e">
        <f>ROUNDUP(DATEDIF(D140,$B$77,"d")/7,0)</f>
        <v>#VALUE!</v>
      </c>
      <c r="H140" s="19">
        <v>4493528</v>
      </c>
      <c r="I140" s="19">
        <v>3184</v>
      </c>
      <c r="J140" s="19"/>
      <c r="K140" s="20">
        <f aca="true" t="shared" si="17" ref="K140:K145">IF(J140&lt;&gt;0,-(J140-H140)/J140,"")</f>
        <v>0</v>
      </c>
      <c r="L140" s="19">
        <v>4493528</v>
      </c>
      <c r="M140" s="19">
        <v>3314</v>
      </c>
    </row>
    <row r="141" spans="2:13" ht="15.75" customHeight="1" hidden="1" outlineLevel="2">
      <c r="B141" s="34" t="s">
        <v>88</v>
      </c>
      <c r="C141" s="34" t="s">
        <v>89</v>
      </c>
      <c r="D141" s="15">
        <v>42838</v>
      </c>
      <c r="E141" s="16" t="s">
        <v>69</v>
      </c>
      <c r="F141" s="17"/>
      <c r="G141" s="18" t="e">
        <f>ROUNDUP(DATEDIF(D141,$B$82,"d")/7,0)</f>
        <v>#VALUE!</v>
      </c>
      <c r="H141" s="19">
        <v>1822620</v>
      </c>
      <c r="I141" s="19">
        <v>1289</v>
      </c>
      <c r="J141" s="19">
        <v>4493528</v>
      </c>
      <c r="K141" s="20">
        <f t="shared" si="17"/>
        <v>-0.5943899759832363</v>
      </c>
      <c r="L141" s="19">
        <v>6680308</v>
      </c>
      <c r="M141" s="19">
        <v>4770</v>
      </c>
    </row>
    <row r="142" spans="2:13" ht="15.75" customHeight="1" hidden="1" outlineLevel="2">
      <c r="B142" s="34" t="s">
        <v>88</v>
      </c>
      <c r="C142" s="34" t="s">
        <v>89</v>
      </c>
      <c r="D142" s="15">
        <v>42838</v>
      </c>
      <c r="E142" s="16" t="s">
        <v>69</v>
      </c>
      <c r="F142" s="17"/>
      <c r="G142" s="18" t="e">
        <f>ROUNDUP(DATEDIF(D142,$B$89,"d")/7,0)</f>
        <v>#VALUE!</v>
      </c>
      <c r="H142" s="19">
        <v>560315</v>
      </c>
      <c r="I142" s="19">
        <v>438</v>
      </c>
      <c r="J142" s="19">
        <v>1822620</v>
      </c>
      <c r="K142" s="20">
        <f t="shared" si="17"/>
        <v>-0.6925771691301533</v>
      </c>
      <c r="L142" s="19">
        <v>7240623</v>
      </c>
      <c r="M142" s="19">
        <v>5208</v>
      </c>
    </row>
    <row r="143" spans="2:13" ht="15.75" customHeight="1" hidden="1" outlineLevel="2">
      <c r="B143" s="34" t="s">
        <v>88</v>
      </c>
      <c r="C143" s="34" t="s">
        <v>89</v>
      </c>
      <c r="D143" s="15">
        <v>42838</v>
      </c>
      <c r="E143" s="16" t="s">
        <v>69</v>
      </c>
      <c r="F143" s="17"/>
      <c r="G143" s="18" t="e">
        <f>ROUNDUP(DATEDIF(D143,$B$91,"d")/7,0)</f>
        <v>#VALUE!</v>
      </c>
      <c r="H143" s="19">
        <v>243610</v>
      </c>
      <c r="I143" s="19">
        <v>188</v>
      </c>
      <c r="J143" s="19">
        <v>560315</v>
      </c>
      <c r="K143" s="20">
        <f t="shared" si="17"/>
        <v>-0.5652267028367972</v>
      </c>
      <c r="L143" s="19">
        <v>7488733</v>
      </c>
      <c r="M143" s="19">
        <v>5401</v>
      </c>
    </row>
    <row r="144" spans="2:13" ht="15.75" customHeight="1" hidden="1" outlineLevel="2">
      <c r="B144" s="34" t="s">
        <v>88</v>
      </c>
      <c r="C144" s="34" t="s">
        <v>89</v>
      </c>
      <c r="D144" s="15">
        <v>42838</v>
      </c>
      <c r="E144" s="16" t="s">
        <v>69</v>
      </c>
      <c r="F144" s="17"/>
      <c r="G144" s="18" t="e">
        <f>ROUNDUP(DATEDIF(D144,$B$100,"d")/7,0)</f>
        <v>#VALUE!</v>
      </c>
      <c r="H144" s="19">
        <v>70800</v>
      </c>
      <c r="I144" s="19">
        <v>56</v>
      </c>
      <c r="J144" s="19">
        <v>243610</v>
      </c>
      <c r="K144" s="20">
        <f t="shared" si="17"/>
        <v>-0.7093715364722302</v>
      </c>
      <c r="L144" s="19">
        <v>7563493</v>
      </c>
      <c r="M144" s="19">
        <v>5460</v>
      </c>
    </row>
    <row r="145" spans="2:13" ht="15.75" customHeight="1" hidden="1" outlineLevel="2">
      <c r="B145" s="34" t="s">
        <v>88</v>
      </c>
      <c r="C145" s="34" t="s">
        <v>89</v>
      </c>
      <c r="D145" s="15">
        <v>42838</v>
      </c>
      <c r="E145" s="16" t="s">
        <v>69</v>
      </c>
      <c r="F145" s="17"/>
      <c r="G145" s="18" t="e">
        <f>ROUNDUP(DATEDIF(D145,$B$98,"d")/7,0)</f>
        <v>#VALUE!</v>
      </c>
      <c r="H145" s="19">
        <v>49500</v>
      </c>
      <c r="I145" s="19">
        <v>47</v>
      </c>
      <c r="J145" s="19">
        <v>70800</v>
      </c>
      <c r="K145" s="20">
        <f t="shared" si="17"/>
        <v>-0.3008474576271186</v>
      </c>
      <c r="L145" s="19">
        <v>7735618</v>
      </c>
      <c r="M145" s="19">
        <v>5966</v>
      </c>
    </row>
    <row r="146" spans="1:13" s="28" customFormat="1" ht="15.75" customHeight="1" hidden="1" outlineLevel="1">
      <c r="A146" s="28">
        <v>1</v>
      </c>
      <c r="B146" s="37" t="s">
        <v>90</v>
      </c>
      <c r="C146" s="37"/>
      <c r="D146" s="23"/>
      <c r="E146" s="24"/>
      <c r="F146" s="25"/>
      <c r="G146" s="26"/>
      <c r="H146" s="23">
        <f>SUBTOTAL(9,'2017.01.02. - 2017.12.31.  alapadatok'!$H$140:$H$145)</f>
        <v>7240373</v>
      </c>
      <c r="I146" s="23">
        <f>SUBTOTAL(9,'2017.01.02. - 2017.12.31.  alapadatok'!$I$140:$I$145)</f>
        <v>5202</v>
      </c>
      <c r="J146" s="23"/>
      <c r="K146" s="27"/>
      <c r="L146" s="23"/>
      <c r="M146" s="23"/>
    </row>
    <row r="147" spans="2:13" ht="15.75" customHeight="1" hidden="1" outlineLevel="2">
      <c r="B147" s="34" t="s">
        <v>91</v>
      </c>
      <c r="C147" s="34" t="s">
        <v>92</v>
      </c>
      <c r="D147" s="15">
        <v>42971</v>
      </c>
      <c r="E147" s="16" t="s">
        <v>44</v>
      </c>
      <c r="F147" s="17">
        <v>31</v>
      </c>
      <c r="G147" s="18" t="e">
        <f>ROUNDUP(DATEDIF(D147,$B$154,"d")/7,0)</f>
        <v>#VALUE!</v>
      </c>
      <c r="H147" s="19">
        <v>24038299</v>
      </c>
      <c r="I147" s="19">
        <v>17720</v>
      </c>
      <c r="J147" s="19"/>
      <c r="K147" s="20">
        <f aca="true" t="shared" si="18" ref="K147:K152">IF(J147&lt;&gt;0,-(J147-H147)/J147,"")</f>
        <v>0</v>
      </c>
      <c r="L147" s="19">
        <v>24038299</v>
      </c>
      <c r="M147" s="19">
        <v>17720</v>
      </c>
    </row>
    <row r="148" spans="2:13" ht="15.75" customHeight="1" hidden="1" outlineLevel="2">
      <c r="B148" s="34" t="s">
        <v>91</v>
      </c>
      <c r="C148" s="34" t="s">
        <v>92</v>
      </c>
      <c r="D148" s="15">
        <v>42971</v>
      </c>
      <c r="E148" s="16" t="s">
        <v>44</v>
      </c>
      <c r="F148" s="17">
        <v>31</v>
      </c>
      <c r="G148" s="18" t="e">
        <f>ROUNDUP(DATEDIF(D148,$B$156,"d")/7,0)</f>
        <v>#VALUE!</v>
      </c>
      <c r="H148" s="19">
        <v>13852395</v>
      </c>
      <c r="I148" s="19">
        <v>10185</v>
      </c>
      <c r="J148" s="19">
        <v>24038299</v>
      </c>
      <c r="K148" s="20">
        <f t="shared" si="18"/>
        <v>-0.42373647153652594</v>
      </c>
      <c r="L148" s="19">
        <v>37890694</v>
      </c>
      <c r="M148" s="19">
        <v>27905</v>
      </c>
    </row>
    <row r="149" spans="2:13" ht="15.75" customHeight="1" hidden="1" outlineLevel="2">
      <c r="B149" s="34" t="s">
        <v>91</v>
      </c>
      <c r="C149" s="34" t="s">
        <v>92</v>
      </c>
      <c r="D149" s="15">
        <v>42971</v>
      </c>
      <c r="E149" s="16" t="s">
        <v>44</v>
      </c>
      <c r="F149" s="17">
        <v>31</v>
      </c>
      <c r="G149" s="18" t="e">
        <f>ROUNDUP(DATEDIF(D149,$B$162,"d")/7,0)</f>
        <v>#VALUE!</v>
      </c>
      <c r="H149" s="19">
        <v>4526767</v>
      </c>
      <c r="I149" s="19">
        <v>3261</v>
      </c>
      <c r="J149" s="19">
        <v>13852395</v>
      </c>
      <c r="K149" s="20">
        <f t="shared" si="18"/>
        <v>-0.6732141265102533</v>
      </c>
      <c r="L149" s="19">
        <v>42417461</v>
      </c>
      <c r="M149" s="19">
        <v>31166</v>
      </c>
    </row>
    <row r="150" spans="2:13" ht="15.75" customHeight="1" hidden="1" outlineLevel="2">
      <c r="B150" s="34" t="s">
        <v>91</v>
      </c>
      <c r="C150" s="34" t="s">
        <v>92</v>
      </c>
      <c r="D150" s="15">
        <v>42971</v>
      </c>
      <c r="E150" s="16" t="s">
        <v>44</v>
      </c>
      <c r="F150" s="17">
        <v>31</v>
      </c>
      <c r="G150" s="18" t="e">
        <f>ROUNDUP(DATEDIF(D150,$B$169,"d")/7,0)</f>
        <v>#VALUE!</v>
      </c>
      <c r="H150" s="19">
        <v>2955620</v>
      </c>
      <c r="I150" s="19">
        <v>2275</v>
      </c>
      <c r="J150" s="19">
        <v>4526767</v>
      </c>
      <c r="K150" s="20">
        <f t="shared" si="18"/>
        <v>-0.34707927313245857</v>
      </c>
      <c r="L150" s="19">
        <v>45373081</v>
      </c>
      <c r="M150" s="19">
        <v>33441</v>
      </c>
    </row>
    <row r="151" spans="2:13" ht="15.75" customHeight="1" hidden="1" outlineLevel="2">
      <c r="B151" s="34" t="s">
        <v>91</v>
      </c>
      <c r="C151" s="34" t="s">
        <v>92</v>
      </c>
      <c r="D151" s="15">
        <v>42971</v>
      </c>
      <c r="E151" s="16" t="s">
        <v>44</v>
      </c>
      <c r="F151" s="17">
        <v>31</v>
      </c>
      <c r="G151" s="18" t="e">
        <f>ROUNDUP(DATEDIF(D151,$B$178,"d")/7,0)</f>
        <v>#VALUE!</v>
      </c>
      <c r="H151" s="19">
        <v>787460</v>
      </c>
      <c r="I151" s="19">
        <v>592</v>
      </c>
      <c r="J151" s="19">
        <v>2955620</v>
      </c>
      <c r="K151" s="20">
        <f t="shared" si="18"/>
        <v>-0.7335719747464153</v>
      </c>
      <c r="L151" s="19">
        <v>46160541</v>
      </c>
      <c r="M151" s="19">
        <v>34033</v>
      </c>
    </row>
    <row r="152" spans="2:13" ht="15.75" customHeight="1" hidden="1" outlineLevel="2">
      <c r="B152" s="34" t="s">
        <v>91</v>
      </c>
      <c r="C152" s="34" t="s">
        <v>92</v>
      </c>
      <c r="D152" s="15">
        <v>42971</v>
      </c>
      <c r="E152" s="16" t="s">
        <v>44</v>
      </c>
      <c r="F152" s="17">
        <v>31</v>
      </c>
      <c r="G152" s="18" t="e">
        <f>ROUNDUP(DATEDIF(D152,$B$186,"d")/7,0)</f>
        <v>#VALUE!</v>
      </c>
      <c r="H152" s="19">
        <v>316695</v>
      </c>
      <c r="I152" s="19">
        <v>196</v>
      </c>
      <c r="J152" s="19">
        <v>787460</v>
      </c>
      <c r="K152" s="20">
        <f t="shared" si="18"/>
        <v>-0.5978271912224113</v>
      </c>
      <c r="L152" s="19">
        <v>46477236</v>
      </c>
      <c r="M152" s="19">
        <v>34229</v>
      </c>
    </row>
    <row r="153" spans="1:13" s="28" customFormat="1" ht="15.75" customHeight="1" hidden="1" outlineLevel="1">
      <c r="A153" s="28">
        <v>1</v>
      </c>
      <c r="B153" s="37" t="s">
        <v>93</v>
      </c>
      <c r="C153" s="37"/>
      <c r="D153" s="23"/>
      <c r="E153" s="24"/>
      <c r="F153" s="25"/>
      <c r="G153" s="26"/>
      <c r="H153" s="23">
        <f>SUBTOTAL(9,'2017.01.02. - 2017.12.31.  alapadatok'!$H$147:$H$152)</f>
        <v>46477236</v>
      </c>
      <c r="I153" s="23">
        <f>SUBTOTAL(9,'2017.01.02. - 2017.12.31.  alapadatok'!$I$147:$I$152)</f>
        <v>34229</v>
      </c>
      <c r="J153" s="23"/>
      <c r="K153" s="27"/>
      <c r="L153" s="23"/>
      <c r="M153" s="23"/>
    </row>
    <row r="154" spans="2:13" ht="15.75" customHeight="1" hidden="1" outlineLevel="2">
      <c r="B154" s="34" t="s">
        <v>94</v>
      </c>
      <c r="C154" s="34" t="s">
        <v>95</v>
      </c>
      <c r="D154" s="15">
        <v>42957</v>
      </c>
      <c r="E154" s="16" t="s">
        <v>44</v>
      </c>
      <c r="F154" s="17">
        <v>46</v>
      </c>
      <c r="G154" s="18" t="e">
        <f>ROUNDUP(DATEDIF(D154,$B$152,"d")/7,0)</f>
        <v>#VALUE!</v>
      </c>
      <c r="H154" s="19">
        <v>104960541</v>
      </c>
      <c r="I154" s="19">
        <v>73650</v>
      </c>
      <c r="J154" s="19"/>
      <c r="K154" s="20">
        <f aca="true" t="shared" si="19" ref="K154:K160">IF(J154&lt;&gt;0,-(J154-H154)/J154,"")</f>
        <v>0</v>
      </c>
      <c r="L154" s="19">
        <v>104960541</v>
      </c>
      <c r="M154" s="19">
        <v>73650</v>
      </c>
    </row>
    <row r="155" spans="2:13" ht="15.75" customHeight="1" hidden="1" outlineLevel="2">
      <c r="B155" s="34" t="s">
        <v>94</v>
      </c>
      <c r="C155" s="34" t="s">
        <v>95</v>
      </c>
      <c r="D155" s="15">
        <v>42957</v>
      </c>
      <c r="E155" s="16" t="s">
        <v>44</v>
      </c>
      <c r="F155" s="17">
        <v>46</v>
      </c>
      <c r="G155" s="18" t="e">
        <f aca="true" t="shared" si="20" ref="G155:G156">ROUNDUP(DATEDIF(D155,$B$154,"d")/7,0)</f>
        <v>#VALUE!</v>
      </c>
      <c r="H155" s="19">
        <v>59885762</v>
      </c>
      <c r="I155" s="19">
        <v>41776</v>
      </c>
      <c r="J155" s="19">
        <v>104960541</v>
      </c>
      <c r="K155" s="20">
        <f t="shared" si="19"/>
        <v>-0.42944499495291283</v>
      </c>
      <c r="L155" s="19">
        <v>164846303</v>
      </c>
      <c r="M155" s="19">
        <v>115426</v>
      </c>
    </row>
    <row r="156" spans="2:13" ht="15.75" customHeight="1" hidden="1" outlineLevel="2">
      <c r="B156" s="34" t="s">
        <v>94</v>
      </c>
      <c r="C156" s="34" t="s">
        <v>95</v>
      </c>
      <c r="D156" s="15">
        <v>42957</v>
      </c>
      <c r="E156" s="16" t="s">
        <v>44</v>
      </c>
      <c r="F156" s="17">
        <v>46</v>
      </c>
      <c r="G156" s="18" t="e">
        <f t="shared" si="20"/>
        <v>#VALUE!</v>
      </c>
      <c r="H156" s="19">
        <v>23099641</v>
      </c>
      <c r="I156" s="19">
        <v>17037</v>
      </c>
      <c r="J156" s="19">
        <v>59885762</v>
      </c>
      <c r="K156" s="20">
        <f t="shared" si="19"/>
        <v>-0.6142715692588164</v>
      </c>
      <c r="L156" s="19">
        <v>187945944</v>
      </c>
      <c r="M156" s="19">
        <v>132463</v>
      </c>
    </row>
    <row r="157" spans="2:13" ht="15.75" customHeight="1" hidden="1" outlineLevel="2">
      <c r="B157" s="34" t="s">
        <v>94</v>
      </c>
      <c r="C157" s="34" t="s">
        <v>95</v>
      </c>
      <c r="D157" s="15">
        <v>42957</v>
      </c>
      <c r="E157" s="16" t="s">
        <v>44</v>
      </c>
      <c r="F157" s="17">
        <v>46</v>
      </c>
      <c r="G157" s="18" t="e">
        <f>ROUNDUP(DATEDIF(D157,$B$156,"d")/7,0)</f>
        <v>#VALUE!</v>
      </c>
      <c r="H157" s="19">
        <v>13780806</v>
      </c>
      <c r="I157" s="19">
        <v>9745</v>
      </c>
      <c r="J157" s="19">
        <v>23099641</v>
      </c>
      <c r="K157" s="20">
        <f t="shared" si="19"/>
        <v>-0.4034190401487192</v>
      </c>
      <c r="L157" s="19">
        <v>201726750</v>
      </c>
      <c r="M157" s="19">
        <v>142208</v>
      </c>
    </row>
    <row r="158" spans="2:13" ht="15.75" customHeight="1" hidden="1" outlineLevel="2">
      <c r="B158" s="34" t="s">
        <v>94</v>
      </c>
      <c r="C158" s="34" t="s">
        <v>95</v>
      </c>
      <c r="D158" s="15">
        <v>42957</v>
      </c>
      <c r="E158" s="16" t="s">
        <v>44</v>
      </c>
      <c r="F158" s="17">
        <v>46</v>
      </c>
      <c r="G158" s="18" t="e">
        <f>ROUNDUP(DATEDIF(D158,$B$162,"d")/7,0)</f>
        <v>#VALUE!</v>
      </c>
      <c r="H158" s="19">
        <v>5131156</v>
      </c>
      <c r="I158" s="19">
        <v>3621</v>
      </c>
      <c r="J158" s="19">
        <v>13780806</v>
      </c>
      <c r="K158" s="20">
        <f t="shared" si="19"/>
        <v>-0.627659223996042</v>
      </c>
      <c r="L158" s="19">
        <v>206857906</v>
      </c>
      <c r="M158" s="19">
        <v>145829</v>
      </c>
    </row>
    <row r="159" spans="2:13" ht="15.75" customHeight="1" hidden="1" outlineLevel="2">
      <c r="B159" s="34" t="s">
        <v>94</v>
      </c>
      <c r="C159" s="34" t="s">
        <v>95</v>
      </c>
      <c r="D159" s="15">
        <v>42957</v>
      </c>
      <c r="E159" s="16" t="s">
        <v>44</v>
      </c>
      <c r="F159" s="17">
        <v>46</v>
      </c>
      <c r="G159" s="18" t="e">
        <f>ROUNDUP(DATEDIF(D159,$B$169,"d")/7,0)</f>
        <v>#VALUE!</v>
      </c>
      <c r="H159" s="19">
        <v>3099392</v>
      </c>
      <c r="I159" s="19">
        <v>2120</v>
      </c>
      <c r="J159" s="19">
        <v>5131156</v>
      </c>
      <c r="K159" s="20">
        <f t="shared" si="19"/>
        <v>-0.39596613316765267</v>
      </c>
      <c r="L159" s="19">
        <v>209957298</v>
      </c>
      <c r="M159" s="19">
        <v>147949</v>
      </c>
    </row>
    <row r="160" spans="2:13" ht="15.75" customHeight="1" hidden="1" outlineLevel="2">
      <c r="B160" s="34" t="s">
        <v>94</v>
      </c>
      <c r="C160" s="34" t="s">
        <v>95</v>
      </c>
      <c r="D160" s="15">
        <v>42957</v>
      </c>
      <c r="E160" s="16" t="s">
        <v>44</v>
      </c>
      <c r="F160" s="17">
        <v>46</v>
      </c>
      <c r="G160" s="18" t="e">
        <f>ROUNDUP(DATEDIF(D160,$B$178,"d")/7,0)</f>
        <v>#VALUE!</v>
      </c>
      <c r="H160" s="19">
        <v>454025</v>
      </c>
      <c r="I160" s="19">
        <v>293</v>
      </c>
      <c r="J160" s="19">
        <v>3099392</v>
      </c>
      <c r="K160" s="20">
        <f t="shared" si="19"/>
        <v>-0.8535115919509375</v>
      </c>
      <c r="L160" s="19">
        <v>210411323</v>
      </c>
      <c r="M160" s="19">
        <v>148242</v>
      </c>
    </row>
    <row r="161" spans="1:13" s="28" customFormat="1" ht="15.75" customHeight="1" hidden="1" outlineLevel="1">
      <c r="A161" s="28">
        <v>1</v>
      </c>
      <c r="B161" s="37" t="s">
        <v>96</v>
      </c>
      <c r="C161" s="37"/>
      <c r="D161" s="23"/>
      <c r="E161" s="24"/>
      <c r="F161" s="25"/>
      <c r="G161" s="26"/>
      <c r="H161" s="23">
        <f>SUBTOTAL(9,'2017.01.02. - 2017.12.31.  alapadatok'!$H$154:$H$160)</f>
        <v>210411323</v>
      </c>
      <c r="I161" s="23">
        <f>SUBTOTAL(9,'2017.01.02. - 2017.12.31.  alapadatok'!$I$154:$I$160)</f>
        <v>148242</v>
      </c>
      <c r="J161" s="23"/>
      <c r="K161" s="27"/>
      <c r="L161" s="23"/>
      <c r="M161" s="23"/>
    </row>
    <row r="162" spans="2:13" ht="15.75" customHeight="1" hidden="1" outlineLevel="2">
      <c r="B162" s="55" t="s">
        <v>97</v>
      </c>
      <c r="C162" s="44" t="s">
        <v>98</v>
      </c>
      <c r="D162" s="15">
        <v>42684</v>
      </c>
      <c r="E162" s="16" t="s">
        <v>44</v>
      </c>
      <c r="F162" s="31">
        <v>60</v>
      </c>
      <c r="G162" s="18" t="e">
        <f>ROUNDUP(DATEDIF(D162,$B$50,"d")/7,0)</f>
        <v>#VALUE!</v>
      </c>
      <c r="H162" s="19">
        <v>810010</v>
      </c>
      <c r="I162" s="56">
        <v>570</v>
      </c>
      <c r="J162" s="19">
        <v>3774570</v>
      </c>
      <c r="K162" s="20">
        <f aca="true" t="shared" si="21" ref="K162:K163">IF(J162&lt;&gt;0,-(J162-H162)/J162,"")</f>
        <v>-0.785403370450144</v>
      </c>
      <c r="L162" s="19">
        <v>209013681</v>
      </c>
      <c r="M162" s="19">
        <v>144925</v>
      </c>
    </row>
    <row r="163" spans="2:13" ht="15.75" customHeight="1" hidden="1" outlineLevel="2">
      <c r="B163" s="55" t="s">
        <v>97</v>
      </c>
      <c r="C163" s="44" t="s">
        <v>98</v>
      </c>
      <c r="D163" s="15">
        <v>42684</v>
      </c>
      <c r="E163" s="16" t="s">
        <v>44</v>
      </c>
      <c r="F163" s="31">
        <v>60</v>
      </c>
      <c r="G163" s="18" t="e">
        <f>ROUNDUP(DATEDIF(D163,$B$52,"d")/7,0)</f>
        <v>#VALUE!</v>
      </c>
      <c r="H163" s="19">
        <v>1216530</v>
      </c>
      <c r="I163" s="56">
        <v>1432</v>
      </c>
      <c r="J163" s="19">
        <v>810010</v>
      </c>
      <c r="K163" s="20">
        <f t="shared" si="21"/>
        <v>0.5018703472796632</v>
      </c>
      <c r="L163" s="19">
        <v>210230211</v>
      </c>
      <c r="M163" s="19">
        <v>146357</v>
      </c>
    </row>
    <row r="164" spans="2:13" ht="15.75" customHeight="1" hidden="1" outlineLevel="2">
      <c r="B164" s="55" t="s">
        <v>97</v>
      </c>
      <c r="C164" s="44" t="s">
        <v>98</v>
      </c>
      <c r="D164" s="15">
        <v>42684</v>
      </c>
      <c r="E164" s="16" t="s">
        <v>44</v>
      </c>
      <c r="F164" s="31">
        <v>60</v>
      </c>
      <c r="G164" s="18" t="e">
        <f>ROUNDUP(DATEDIF(D164,$B$43,"d")/7,0)</f>
        <v>#VALUE!</v>
      </c>
      <c r="H164" s="19">
        <v>1519920</v>
      </c>
      <c r="I164" s="56">
        <v>1039</v>
      </c>
      <c r="J164" s="19"/>
      <c r="K164" s="20"/>
      <c r="L164" s="19"/>
      <c r="M164" s="19"/>
    </row>
    <row r="165" spans="1:13" s="28" customFormat="1" ht="15.75" customHeight="1" hidden="1" outlineLevel="1">
      <c r="A165" s="28">
        <v>1</v>
      </c>
      <c r="B165" s="57" t="s">
        <v>99</v>
      </c>
      <c r="C165" s="46"/>
      <c r="D165" s="23"/>
      <c r="E165" s="24"/>
      <c r="F165" s="25"/>
      <c r="G165" s="26"/>
      <c r="H165" s="23">
        <f>SUBTOTAL(9,'2017.01.02. - 2017.12.31.  alapadatok'!$H$162:$H$164)</f>
        <v>3546460</v>
      </c>
      <c r="I165" s="58">
        <f>SUBTOTAL(9,'2017.01.02. - 2017.12.31.  alapadatok'!$I$162:$I$164)</f>
        <v>3041</v>
      </c>
      <c r="J165" s="23"/>
      <c r="K165" s="27"/>
      <c r="L165" s="23"/>
      <c r="M165" s="23"/>
    </row>
    <row r="166" spans="2:13" ht="15.75" customHeight="1" hidden="1" outlineLevel="2">
      <c r="B166" s="55" t="s">
        <v>100</v>
      </c>
      <c r="C166" s="44" t="s">
        <v>100</v>
      </c>
      <c r="D166" s="15">
        <v>42733</v>
      </c>
      <c r="E166" s="16" t="s">
        <v>44</v>
      </c>
      <c r="F166" s="31">
        <v>56</v>
      </c>
      <c r="G166" s="18" t="e">
        <f>ROUNDUP(DATEDIF(D166,$B$50,"d")/7,0)</f>
        <v>#VALUE!</v>
      </c>
      <c r="H166" s="19">
        <v>48659015</v>
      </c>
      <c r="I166" s="56">
        <v>33556</v>
      </c>
      <c r="J166" s="19">
        <v>130048210</v>
      </c>
      <c r="K166" s="20">
        <f aca="true" t="shared" si="22" ref="K166:K169">IF(J166&lt;&gt;0,-(J166-H166)/J166,"")</f>
        <v>-0.6258386409163187</v>
      </c>
      <c r="L166" s="19">
        <v>178707225</v>
      </c>
      <c r="M166" s="19">
        <v>125041</v>
      </c>
    </row>
    <row r="167" spans="2:13" ht="15.75" customHeight="1" hidden="1" outlineLevel="2">
      <c r="B167" s="55" t="s">
        <v>100</v>
      </c>
      <c r="C167" s="44" t="s">
        <v>100</v>
      </c>
      <c r="D167" s="15">
        <v>42733</v>
      </c>
      <c r="E167" s="16" t="s">
        <v>44</v>
      </c>
      <c r="F167" s="31">
        <v>56</v>
      </c>
      <c r="G167" s="18" t="e">
        <f>ROUNDUP(DATEDIF(D167,$B$52,"d")/7,0)</f>
        <v>#VALUE!</v>
      </c>
      <c r="H167" s="19">
        <v>21441330</v>
      </c>
      <c r="I167" s="56">
        <v>14646</v>
      </c>
      <c r="J167" s="19">
        <v>48659015</v>
      </c>
      <c r="K167" s="20">
        <f t="shared" si="22"/>
        <v>-0.5593554452345573</v>
      </c>
      <c r="L167" s="19">
        <v>200148555</v>
      </c>
      <c r="M167" s="19">
        <v>139687</v>
      </c>
    </row>
    <row r="168" spans="2:13" ht="15.75" customHeight="1" hidden="1" outlineLevel="2">
      <c r="B168" s="55" t="s">
        <v>100</v>
      </c>
      <c r="C168" s="44" t="s">
        <v>100</v>
      </c>
      <c r="D168" s="15">
        <v>42733</v>
      </c>
      <c r="E168" s="16" t="s">
        <v>44</v>
      </c>
      <c r="F168" s="31">
        <v>56</v>
      </c>
      <c r="G168" s="18" t="e">
        <f aca="true" t="shared" si="23" ref="G168:G169">ROUNDUP(DATEDIF(D168,$B$56,"d")/7,0)</f>
        <v>#VALUE!</v>
      </c>
      <c r="H168" s="19">
        <v>9339835</v>
      </c>
      <c r="I168" s="56">
        <v>6208</v>
      </c>
      <c r="J168" s="19">
        <v>21441330</v>
      </c>
      <c r="K168" s="20">
        <f t="shared" si="22"/>
        <v>-0.5644003893415194</v>
      </c>
      <c r="L168" s="19">
        <v>209488390</v>
      </c>
      <c r="M168" s="19">
        <v>145895</v>
      </c>
    </row>
    <row r="169" spans="2:13" ht="15.75" customHeight="1" hidden="1" outlineLevel="2">
      <c r="B169" s="55" t="s">
        <v>100</v>
      </c>
      <c r="C169" s="44" t="s">
        <v>100</v>
      </c>
      <c r="D169" s="15">
        <v>42733</v>
      </c>
      <c r="E169" s="16" t="s">
        <v>44</v>
      </c>
      <c r="F169" s="31">
        <v>56</v>
      </c>
      <c r="G169" s="18" t="e">
        <f t="shared" si="23"/>
        <v>#VALUE!</v>
      </c>
      <c r="H169" s="19">
        <v>2861195</v>
      </c>
      <c r="I169" s="56">
        <v>1797</v>
      </c>
      <c r="J169" s="19">
        <v>9339835</v>
      </c>
      <c r="K169" s="20">
        <f t="shared" si="22"/>
        <v>-0.6936567937228013</v>
      </c>
      <c r="L169" s="32">
        <v>212349585</v>
      </c>
      <c r="M169" s="32">
        <v>147692</v>
      </c>
    </row>
    <row r="170" spans="2:13" ht="15.75" customHeight="1" hidden="1" outlineLevel="2">
      <c r="B170" s="55" t="s">
        <v>100</v>
      </c>
      <c r="C170" s="44" t="s">
        <v>100</v>
      </c>
      <c r="D170" s="15">
        <v>42733</v>
      </c>
      <c r="E170" s="16" t="s">
        <v>44</v>
      </c>
      <c r="F170" s="31">
        <v>56</v>
      </c>
      <c r="G170" s="18" t="e">
        <f>ROUNDUP(DATEDIF(D170,$B$43,"d")/7,0)</f>
        <v>#VALUE!</v>
      </c>
      <c r="H170" s="19">
        <v>28249270</v>
      </c>
      <c r="I170" s="56">
        <v>20340</v>
      </c>
      <c r="J170" s="19"/>
      <c r="K170" s="20"/>
      <c r="L170" s="32"/>
      <c r="M170" s="32"/>
    </row>
    <row r="171" spans="1:13" s="28" customFormat="1" ht="15.75" customHeight="1" hidden="1" outlineLevel="1">
      <c r="A171" s="28">
        <v>1</v>
      </c>
      <c r="B171" s="57" t="s">
        <v>101</v>
      </c>
      <c r="C171" s="46"/>
      <c r="D171" s="23"/>
      <c r="E171" s="24"/>
      <c r="F171" s="25"/>
      <c r="G171" s="26"/>
      <c r="H171" s="23">
        <f>SUBTOTAL(9,'2017.01.02. - 2017.12.31.  alapadatok'!$H$166:$H$170)</f>
        <v>110550645</v>
      </c>
      <c r="I171" s="58">
        <f>SUBTOTAL(9,'2017.01.02. - 2017.12.31.  alapadatok'!$I$166:$I$170)</f>
        <v>76547</v>
      </c>
      <c r="J171" s="23"/>
      <c r="K171" s="27"/>
      <c r="L171" s="59"/>
      <c r="M171" s="59"/>
    </row>
    <row r="172" spans="2:13" ht="15.75" customHeight="1" hidden="1" outlineLevel="2">
      <c r="B172" s="55" t="s">
        <v>102</v>
      </c>
      <c r="C172" s="44" t="s">
        <v>103</v>
      </c>
      <c r="D172" s="15">
        <v>42943</v>
      </c>
      <c r="E172" s="16" t="s">
        <v>40</v>
      </c>
      <c r="F172" s="31">
        <v>40</v>
      </c>
      <c r="G172" s="18" t="e">
        <f aca="true" t="shared" si="24" ref="G172:G173">ROUNDUP(DATEDIF(D172,$B$140,"d")/7,0)</f>
        <v>#VALUE!</v>
      </c>
      <c r="H172" s="19">
        <v>22288181</v>
      </c>
      <c r="I172" s="56">
        <v>15938</v>
      </c>
      <c r="J172" s="19"/>
      <c r="K172" s="20">
        <f aca="true" t="shared" si="25" ref="K172:K175">IF(J172&lt;&gt;0,-(J172-H172)/J172,"")</f>
        <v>0</v>
      </c>
      <c r="L172" s="32">
        <v>22288181</v>
      </c>
      <c r="M172" s="32">
        <v>15938</v>
      </c>
    </row>
    <row r="173" spans="2:13" ht="15.75" customHeight="1" hidden="1" outlineLevel="2">
      <c r="B173" s="55" t="s">
        <v>102</v>
      </c>
      <c r="C173" s="44" t="s">
        <v>103</v>
      </c>
      <c r="D173" s="15">
        <v>42943</v>
      </c>
      <c r="E173" s="16" t="s">
        <v>40</v>
      </c>
      <c r="F173" s="31">
        <v>40</v>
      </c>
      <c r="G173" s="18" t="e">
        <f t="shared" si="24"/>
        <v>#VALUE!</v>
      </c>
      <c r="H173" s="19">
        <v>12289307</v>
      </c>
      <c r="I173" s="56">
        <v>8643</v>
      </c>
      <c r="J173" s="19">
        <v>22288181</v>
      </c>
      <c r="K173" s="20">
        <f t="shared" si="25"/>
        <v>-0.4486177674167309</v>
      </c>
      <c r="L173" s="32">
        <v>34636288</v>
      </c>
      <c r="M173" s="32">
        <v>24630</v>
      </c>
    </row>
    <row r="174" spans="2:13" ht="15.75" customHeight="1" hidden="1" outlineLevel="2">
      <c r="B174" s="55" t="s">
        <v>102</v>
      </c>
      <c r="C174" s="44" t="s">
        <v>103</v>
      </c>
      <c r="D174" s="15">
        <v>42943</v>
      </c>
      <c r="E174" s="16" t="s">
        <v>40</v>
      </c>
      <c r="F174" s="31">
        <v>40</v>
      </c>
      <c r="G174" s="18" t="e">
        <f>ROUNDUP(DATEDIF(D174,$B$152,"d")/7,0)</f>
        <v>#VALUE!</v>
      </c>
      <c r="H174" s="19">
        <v>6589779</v>
      </c>
      <c r="I174" s="56">
        <v>4553</v>
      </c>
      <c r="J174" s="19">
        <v>12289307</v>
      </c>
      <c r="K174" s="20">
        <f t="shared" si="25"/>
        <v>-0.4637794466360064</v>
      </c>
      <c r="L174" s="32">
        <v>41226067</v>
      </c>
      <c r="M174" s="32">
        <v>29183</v>
      </c>
    </row>
    <row r="175" spans="2:13" ht="15.75" customHeight="1" hidden="1" outlineLevel="2">
      <c r="B175" s="55" t="s">
        <v>102</v>
      </c>
      <c r="C175" s="44" t="s">
        <v>103</v>
      </c>
      <c r="D175" s="15">
        <v>42943</v>
      </c>
      <c r="E175" s="16" t="s">
        <v>40</v>
      </c>
      <c r="F175" s="31">
        <v>40</v>
      </c>
      <c r="G175" s="18" t="e">
        <f>ROUNDUP(DATEDIF(D175,$B$154,"d")/7,0)</f>
        <v>#VALUE!</v>
      </c>
      <c r="H175" s="19">
        <v>2167275</v>
      </c>
      <c r="I175" s="56">
        <v>1483</v>
      </c>
      <c r="J175" s="19">
        <v>6589779</v>
      </c>
      <c r="K175" s="20">
        <f t="shared" si="25"/>
        <v>-0.6711156777791789</v>
      </c>
      <c r="L175" s="32">
        <v>43393342</v>
      </c>
      <c r="M175" s="32">
        <v>30666</v>
      </c>
    </row>
    <row r="176" spans="1:13" s="28" customFormat="1" ht="15.75" customHeight="1" hidden="1" outlineLevel="1">
      <c r="A176" s="28">
        <v>1</v>
      </c>
      <c r="B176" s="57" t="s">
        <v>104</v>
      </c>
      <c r="C176" s="46"/>
      <c r="D176" s="23"/>
      <c r="E176" s="24"/>
      <c r="F176" s="25"/>
      <c r="G176" s="26"/>
      <c r="H176" s="23">
        <f>SUBTOTAL(9,'2017.01.02. - 2017.12.31.  alapadatok'!$H$172:$H$175)</f>
        <v>43334542</v>
      </c>
      <c r="I176" s="58">
        <f>SUBTOTAL(9,'2017.01.02. - 2017.12.31.  alapadatok'!$I$172:$I$175)</f>
        <v>30617</v>
      </c>
      <c r="J176" s="23"/>
      <c r="K176" s="27"/>
      <c r="L176" s="59"/>
      <c r="M176" s="59"/>
    </row>
    <row r="177" spans="2:13" ht="15.75" customHeight="1" hidden="1" outlineLevel="2">
      <c r="B177" s="55" t="s">
        <v>105</v>
      </c>
      <c r="C177" s="44" t="s">
        <v>105</v>
      </c>
      <c r="D177" s="15">
        <v>43027</v>
      </c>
      <c r="E177" s="16" t="s">
        <v>33</v>
      </c>
      <c r="F177" s="31"/>
      <c r="G177" s="18" t="e">
        <f>ROUNDUP(DATEDIF(D177,$B$207,"d")/7,0)</f>
        <v>#VALUE!</v>
      </c>
      <c r="H177" s="19">
        <v>17261326</v>
      </c>
      <c r="I177" s="56">
        <v>15395</v>
      </c>
      <c r="J177" s="19"/>
      <c r="K177" s="20">
        <f aca="true" t="shared" si="26" ref="K177:K186">IF(J177&lt;&gt;0,-(J177-H177)/J177,"")</f>
        <v>0</v>
      </c>
      <c r="L177" s="32">
        <v>17911096</v>
      </c>
      <c r="M177" s="32">
        <v>16034</v>
      </c>
    </row>
    <row r="178" spans="2:13" ht="15.75" customHeight="1" hidden="1" outlineLevel="2">
      <c r="B178" s="55" t="s">
        <v>105</v>
      </c>
      <c r="C178" s="44" t="s">
        <v>105</v>
      </c>
      <c r="D178" s="15">
        <v>43027</v>
      </c>
      <c r="E178" s="16" t="s">
        <v>33</v>
      </c>
      <c r="F178" s="31"/>
      <c r="G178" s="18" t="e">
        <f>ROUNDUP(DATEDIF(D178,$B$208,"d")/7,0)</f>
        <v>#VALUE!</v>
      </c>
      <c r="H178" s="19">
        <v>14340884</v>
      </c>
      <c r="I178" s="56">
        <v>13208</v>
      </c>
      <c r="J178" s="19">
        <v>17261326</v>
      </c>
      <c r="K178" s="20">
        <f t="shared" si="26"/>
        <v>-0.16918989885249835</v>
      </c>
      <c r="L178" s="32">
        <v>32170890</v>
      </c>
      <c r="M178" s="32">
        <v>29183</v>
      </c>
    </row>
    <row r="179" spans="2:13" ht="15.75" customHeight="1" hidden="1" outlineLevel="2">
      <c r="B179" s="55" t="s">
        <v>105</v>
      </c>
      <c r="C179" s="44" t="s">
        <v>105</v>
      </c>
      <c r="D179" s="15">
        <v>43027</v>
      </c>
      <c r="E179" s="16" t="s">
        <v>33</v>
      </c>
      <c r="F179" s="31"/>
      <c r="G179" s="18" t="e">
        <f>ROUNDUP(DATEDIF(D179,$B$213,"d")/7,0)</f>
        <v>#VALUE!</v>
      </c>
      <c r="H179" s="19">
        <v>9548220</v>
      </c>
      <c r="I179" s="56">
        <v>7148</v>
      </c>
      <c r="J179" s="19">
        <v>14340884</v>
      </c>
      <c r="K179" s="20">
        <f t="shared" si="26"/>
        <v>-0.3341958557087555</v>
      </c>
      <c r="L179" s="32">
        <v>41719110</v>
      </c>
      <c r="M179" s="32">
        <v>36331</v>
      </c>
    </row>
    <row r="180" spans="2:13" ht="15.75" customHeight="1" hidden="1" outlineLevel="2">
      <c r="B180" s="55" t="s">
        <v>105</v>
      </c>
      <c r="C180" s="44" t="s">
        <v>105</v>
      </c>
      <c r="D180" s="15">
        <v>43027</v>
      </c>
      <c r="E180" s="16" t="s">
        <v>33</v>
      </c>
      <c r="F180" s="31"/>
      <c r="G180" s="18" t="e">
        <f>ROUNDUP(DATEDIF(D180,$B$219,"d")/7,0)</f>
        <v>#VALUE!</v>
      </c>
      <c r="H180" s="19">
        <v>6964780</v>
      </c>
      <c r="I180" s="56">
        <v>5767</v>
      </c>
      <c r="J180" s="19">
        <v>9548220</v>
      </c>
      <c r="K180" s="20">
        <f t="shared" si="26"/>
        <v>-0.2705677079078614</v>
      </c>
      <c r="L180" s="32">
        <v>48683890</v>
      </c>
      <c r="M180" s="32">
        <v>42098</v>
      </c>
    </row>
    <row r="181" spans="2:13" ht="15.75" customHeight="1" hidden="1" outlineLevel="2">
      <c r="B181" s="55" t="s">
        <v>105</v>
      </c>
      <c r="C181" s="44" t="s">
        <v>105</v>
      </c>
      <c r="D181" s="15">
        <v>43027</v>
      </c>
      <c r="E181" s="16" t="s">
        <v>33</v>
      </c>
      <c r="F181" s="31"/>
      <c r="G181" s="18" t="e">
        <f>ROUNDUP(DATEDIF(D181,$B$222,"d")/7,0)</f>
        <v>#VALUE!</v>
      </c>
      <c r="H181" s="19">
        <v>4722558</v>
      </c>
      <c r="I181" s="56">
        <v>3528</v>
      </c>
      <c r="J181" s="19">
        <v>6964780</v>
      </c>
      <c r="K181" s="20">
        <f t="shared" si="26"/>
        <v>-0.32193723276255676</v>
      </c>
      <c r="L181" s="32">
        <v>56884186</v>
      </c>
      <c r="M181" s="32">
        <v>45626</v>
      </c>
    </row>
    <row r="182" spans="2:13" ht="15.75" customHeight="1" hidden="1" outlineLevel="2">
      <c r="B182" s="55" t="s">
        <v>105</v>
      </c>
      <c r="C182" s="44" t="s">
        <v>105</v>
      </c>
      <c r="D182" s="15">
        <v>43027</v>
      </c>
      <c r="E182" s="16" t="s">
        <v>33</v>
      </c>
      <c r="F182" s="31"/>
      <c r="G182" s="18" t="e">
        <f>ROUNDUP(DATEDIF(D182,$B$226,"d")/7,0)</f>
        <v>#VALUE!</v>
      </c>
      <c r="H182" s="19">
        <v>3132680</v>
      </c>
      <c r="I182" s="56">
        <v>2440</v>
      </c>
      <c r="J182" s="19">
        <v>4722558</v>
      </c>
      <c r="K182" s="20">
        <f t="shared" si="26"/>
        <v>-0.3366561088291557</v>
      </c>
      <c r="L182" s="32">
        <v>56539138</v>
      </c>
      <c r="M182" s="32">
        <v>48066</v>
      </c>
    </row>
    <row r="183" spans="2:13" ht="15.75" customHeight="1" hidden="1" outlineLevel="2">
      <c r="B183" s="55" t="s">
        <v>105</v>
      </c>
      <c r="C183" s="44" t="s">
        <v>105</v>
      </c>
      <c r="D183" s="15">
        <v>43027</v>
      </c>
      <c r="E183" s="16" t="s">
        <v>33</v>
      </c>
      <c r="F183" s="31"/>
      <c r="G183" s="18" t="e">
        <f>ROUNDUP(DATEDIF(D183,$B$227,"d")/7,0)</f>
        <v>#VALUE!</v>
      </c>
      <c r="H183" s="19">
        <v>1458820</v>
      </c>
      <c r="I183" s="56">
        <v>1190</v>
      </c>
      <c r="J183" s="19">
        <v>3132680</v>
      </c>
      <c r="K183" s="20">
        <f t="shared" si="26"/>
        <v>-0.5343220501296015</v>
      </c>
      <c r="L183" s="32">
        <v>57997958</v>
      </c>
      <c r="M183" s="32">
        <v>49256</v>
      </c>
    </row>
    <row r="184" spans="2:13" ht="15.75" customHeight="1" hidden="1" outlineLevel="2">
      <c r="B184" s="55" t="s">
        <v>105</v>
      </c>
      <c r="C184" s="44" t="s">
        <v>105</v>
      </c>
      <c r="D184" s="15">
        <v>43027</v>
      </c>
      <c r="E184" s="16" t="s">
        <v>33</v>
      </c>
      <c r="F184" s="31"/>
      <c r="G184" s="18" t="e">
        <f>ROUNDUP(DATEDIF(D184,$B$232,"d")/7,0)</f>
        <v>#VALUE!</v>
      </c>
      <c r="H184" s="19">
        <v>2299630</v>
      </c>
      <c r="I184" s="56">
        <v>2019</v>
      </c>
      <c r="J184" s="19">
        <v>1458820</v>
      </c>
      <c r="K184" s="20">
        <f t="shared" si="26"/>
        <v>0.5763630879752129</v>
      </c>
      <c r="L184" s="32">
        <v>61207963</v>
      </c>
      <c r="M184" s="32">
        <v>52100</v>
      </c>
    </row>
    <row r="185" spans="2:13" ht="15.75" customHeight="1" hidden="1" outlineLevel="2">
      <c r="B185" s="30" t="s">
        <v>105</v>
      </c>
      <c r="C185" s="30" t="s">
        <v>105</v>
      </c>
      <c r="D185" s="15">
        <v>43027</v>
      </c>
      <c r="E185" s="30" t="s">
        <v>33</v>
      </c>
      <c r="F185" s="31"/>
      <c r="G185" s="35" t="e">
        <f>ROUNDUP(DATEDIF(D185,$B$237,"d")/7,0)</f>
        <v>#VALUE!</v>
      </c>
      <c r="H185" s="56">
        <v>1477720</v>
      </c>
      <c r="I185" s="36">
        <v>1277</v>
      </c>
      <c r="J185" s="30">
        <v>2299630</v>
      </c>
      <c r="K185" s="30">
        <f t="shared" si="26"/>
        <v>-0.35740967025130127</v>
      </c>
      <c r="L185" s="30">
        <v>62685683</v>
      </c>
      <c r="M185" s="30">
        <v>53377</v>
      </c>
    </row>
    <row r="186" spans="2:13" ht="15.75" customHeight="1" hidden="1" outlineLevel="2">
      <c r="B186" s="44" t="s">
        <v>105</v>
      </c>
      <c r="C186" s="44" t="s">
        <v>105</v>
      </c>
      <c r="D186" s="15">
        <v>43027</v>
      </c>
      <c r="E186" s="16" t="s">
        <v>33</v>
      </c>
      <c r="F186" s="17"/>
      <c r="G186" s="18" t="e">
        <f>ROUNDUP(DATEDIF(D186,$B$239,"d")/7,0)</f>
        <v>#VALUE!</v>
      </c>
      <c r="H186" s="19">
        <v>1267260</v>
      </c>
      <c r="I186" s="19">
        <v>992</v>
      </c>
      <c r="J186" s="19">
        <v>1477720</v>
      </c>
      <c r="K186" s="20">
        <f t="shared" si="26"/>
        <v>-0.14242210973662128</v>
      </c>
      <c r="L186" s="32">
        <v>63952943</v>
      </c>
      <c r="M186" s="32">
        <v>54369</v>
      </c>
    </row>
    <row r="187" spans="2:13" ht="15.75" customHeight="1" hidden="1" outlineLevel="2">
      <c r="B187" s="44" t="s">
        <v>105</v>
      </c>
      <c r="C187" s="44" t="s">
        <v>105</v>
      </c>
      <c r="D187" s="15">
        <v>43027</v>
      </c>
      <c r="E187" s="16" t="s">
        <v>33</v>
      </c>
      <c r="F187" s="17"/>
      <c r="G187" s="18" t="e">
        <f>ROUNDUP(DATEDIF(D187,$B$284,"d")/7,0)</f>
        <v>#VALUE!</v>
      </c>
      <c r="H187" s="19">
        <v>1451146</v>
      </c>
      <c r="I187" s="19">
        <v>1174</v>
      </c>
      <c r="J187" s="19"/>
      <c r="K187" s="20">
        <f>IF(J187&lt;&gt;0,-(J187-I185)/J187,"")</f>
        <v>0</v>
      </c>
      <c r="L187" s="32">
        <v>65404089</v>
      </c>
      <c r="M187" s="32">
        <v>55543</v>
      </c>
    </row>
    <row r="188" spans="1:13" s="28" customFormat="1" ht="15.75" customHeight="1" hidden="1" outlineLevel="1">
      <c r="A188" s="28">
        <v>1</v>
      </c>
      <c r="B188" s="46" t="s">
        <v>106</v>
      </c>
      <c r="C188" s="46"/>
      <c r="D188" s="23"/>
      <c r="E188" s="24"/>
      <c r="F188" s="25"/>
      <c r="G188" s="26"/>
      <c r="H188" s="23">
        <f>SUBTOTAL(9,'2017.01.02. - 2017.12.31.  alapadatok'!$H$177:$H$187)</f>
        <v>63925024</v>
      </c>
      <c r="I188" s="23">
        <f>SUBTOTAL(9,'2017.01.02. - 2017.12.31.  alapadatok'!$I$177:$I$187)</f>
        <v>54138</v>
      </c>
      <c r="J188" s="23"/>
      <c r="K188" s="27"/>
      <c r="L188" s="59"/>
      <c r="M188" s="59"/>
    </row>
    <row r="189" spans="2:13" ht="15.75" customHeight="1" hidden="1" outlineLevel="2">
      <c r="B189" s="44" t="s">
        <v>107</v>
      </c>
      <c r="C189" s="44" t="s">
        <v>107</v>
      </c>
      <c r="D189" s="15">
        <v>42761</v>
      </c>
      <c r="E189" s="45" t="s">
        <v>69</v>
      </c>
      <c r="F189" s="31"/>
      <c r="G189" s="18" t="e">
        <f>ROUNDUP(DATEDIF(D189,$B$56,"d")/7,0)</f>
        <v>#VALUE!</v>
      </c>
      <c r="H189" s="19">
        <v>3606291</v>
      </c>
      <c r="I189" s="19">
        <v>2758</v>
      </c>
      <c r="J189" s="19"/>
      <c r="K189" s="20">
        <f aca="true" t="shared" si="27" ref="K189:K205">IF(J189&lt;&gt;0,-(J189-H189)/J189,"")</f>
        <v>0</v>
      </c>
      <c r="L189" s="42">
        <v>4448591</v>
      </c>
      <c r="M189" s="42">
        <v>3402</v>
      </c>
    </row>
    <row r="190" spans="2:13" ht="15.75" customHeight="1" hidden="1" outlineLevel="2">
      <c r="B190" s="44" t="s">
        <v>107</v>
      </c>
      <c r="C190" s="44" t="s">
        <v>107</v>
      </c>
      <c r="D190" s="15">
        <v>42761</v>
      </c>
      <c r="E190" s="16" t="s">
        <v>69</v>
      </c>
      <c r="F190" s="17"/>
      <c r="G190" s="35" t="e">
        <f>ROUNDUP(DATEDIF(D190,$B$67,"d")/7,0)</f>
        <v>#VALUE!</v>
      </c>
      <c r="H190" s="40">
        <v>3611425</v>
      </c>
      <c r="I190" s="41">
        <v>2717</v>
      </c>
      <c r="J190" s="19">
        <v>3606291</v>
      </c>
      <c r="K190" s="20">
        <f t="shared" si="27"/>
        <v>0.001423623329343084</v>
      </c>
      <c r="L190" s="47">
        <v>8156296</v>
      </c>
      <c r="M190" s="47">
        <v>6193</v>
      </c>
    </row>
    <row r="191" spans="2:13" ht="15.75" customHeight="1" hidden="1" outlineLevel="2">
      <c r="B191" s="30" t="s">
        <v>107</v>
      </c>
      <c r="C191" s="30" t="s">
        <v>107</v>
      </c>
      <c r="D191" s="53">
        <v>42761</v>
      </c>
      <c r="E191" s="30" t="s">
        <v>69</v>
      </c>
      <c r="F191" s="30"/>
      <c r="G191" s="18" t="e">
        <f>ROUNDUP(DATEDIF(D191,$B$65,"d")/7,0)</f>
        <v>#VALUE!</v>
      </c>
      <c r="H191" s="19">
        <v>2009580</v>
      </c>
      <c r="I191" s="19">
        <v>1515</v>
      </c>
      <c r="J191" s="19">
        <v>3611425</v>
      </c>
      <c r="K191" s="20">
        <f t="shared" si="27"/>
        <v>-0.44354929148466327</v>
      </c>
      <c r="L191" s="19">
        <v>10229796</v>
      </c>
      <c r="M191" s="19">
        <v>7757</v>
      </c>
    </row>
    <row r="192" spans="2:13" ht="15.75" customHeight="1" hidden="1" outlineLevel="2">
      <c r="B192" s="30" t="s">
        <v>107</v>
      </c>
      <c r="C192" s="30" t="s">
        <v>107</v>
      </c>
      <c r="D192" s="53">
        <v>42761</v>
      </c>
      <c r="E192" s="30" t="s">
        <v>69</v>
      </c>
      <c r="F192" s="35"/>
      <c r="G192" s="18" t="e">
        <f>ROUNDUP(DATEDIF(D192,$B$74,"d")/7,0)</f>
        <v>#VALUE!</v>
      </c>
      <c r="H192" s="19">
        <v>1208990</v>
      </c>
      <c r="I192" s="19">
        <v>943</v>
      </c>
      <c r="J192" s="19">
        <v>2009580</v>
      </c>
      <c r="K192" s="20">
        <f t="shared" si="27"/>
        <v>-0.39838672757491617</v>
      </c>
      <c r="L192" s="19">
        <v>11450666</v>
      </c>
      <c r="M192" s="19">
        <v>8761</v>
      </c>
    </row>
    <row r="193" spans="2:13" ht="15.75" customHeight="1" hidden="1" outlineLevel="2">
      <c r="B193" s="30" t="s">
        <v>107</v>
      </c>
      <c r="C193" s="30" t="s">
        <v>107</v>
      </c>
      <c r="D193" s="53">
        <v>42761</v>
      </c>
      <c r="E193" s="30" t="s">
        <v>69</v>
      </c>
      <c r="F193" s="35"/>
      <c r="G193" s="18" t="e">
        <f>ROUNDUP(DATEDIF(D193,$B$82,"d")/7,0)</f>
        <v>#VALUE!</v>
      </c>
      <c r="H193" s="19">
        <v>905370</v>
      </c>
      <c r="I193" s="19">
        <v>685</v>
      </c>
      <c r="J193" s="19">
        <v>1208990</v>
      </c>
      <c r="K193" s="20">
        <f t="shared" si="27"/>
        <v>-0.2511352451219613</v>
      </c>
      <c r="L193" s="19">
        <v>12364956</v>
      </c>
      <c r="M193" s="19">
        <v>9454</v>
      </c>
    </row>
    <row r="194" spans="2:13" ht="15.75" customHeight="1" hidden="1" outlineLevel="2">
      <c r="B194" s="30" t="s">
        <v>107</v>
      </c>
      <c r="C194" s="30" t="s">
        <v>107</v>
      </c>
      <c r="D194" s="53">
        <v>42761</v>
      </c>
      <c r="E194" s="30" t="s">
        <v>69</v>
      </c>
      <c r="F194" s="35"/>
      <c r="G194" s="18" t="e">
        <f>ROUNDUP(DATEDIF(D194,$B$64,"d")/7,0)</f>
        <v>#VALUE!</v>
      </c>
      <c r="H194" s="19">
        <v>505310</v>
      </c>
      <c r="I194" s="19">
        <v>449</v>
      </c>
      <c r="J194" s="19">
        <v>905370</v>
      </c>
      <c r="K194" s="20">
        <f t="shared" si="27"/>
        <v>-0.44187459270795365</v>
      </c>
      <c r="L194" s="19">
        <v>12870266</v>
      </c>
      <c r="M194" s="19">
        <v>9903</v>
      </c>
    </row>
    <row r="195" spans="2:13" ht="15.75" customHeight="1" hidden="1" outlineLevel="2">
      <c r="B195" s="30" t="s">
        <v>107</v>
      </c>
      <c r="C195" s="30" t="s">
        <v>107</v>
      </c>
      <c r="D195" s="53">
        <v>42761</v>
      </c>
      <c r="E195" s="30" t="s">
        <v>69</v>
      </c>
      <c r="F195" s="35"/>
      <c r="G195" s="18" t="e">
        <f>ROUNDUP(DATEDIF(D195,$B$73,"d")/7,0)</f>
        <v>#VALUE!</v>
      </c>
      <c r="H195" s="19">
        <v>255670</v>
      </c>
      <c r="I195" s="19">
        <v>193</v>
      </c>
      <c r="J195" s="19">
        <v>505310</v>
      </c>
      <c r="K195" s="20">
        <f t="shared" si="27"/>
        <v>-0.49403336565672556</v>
      </c>
      <c r="L195" s="19">
        <v>13125936</v>
      </c>
      <c r="M195" s="19">
        <v>10096</v>
      </c>
    </row>
    <row r="196" spans="2:13" ht="15.75" customHeight="1" hidden="1" outlineLevel="2">
      <c r="B196" s="30" t="s">
        <v>107</v>
      </c>
      <c r="C196" s="30" t="s">
        <v>107</v>
      </c>
      <c r="D196" s="53">
        <v>42761</v>
      </c>
      <c r="E196" s="30" t="s">
        <v>69</v>
      </c>
      <c r="F196" s="35"/>
      <c r="G196" s="18" t="e">
        <f>ROUNDUP(DATEDIF(D196,$B$74,"d")/7,0)</f>
        <v>#VALUE!</v>
      </c>
      <c r="H196" s="19">
        <v>249450</v>
      </c>
      <c r="I196" s="19">
        <v>235</v>
      </c>
      <c r="J196" s="19">
        <v>255670</v>
      </c>
      <c r="K196" s="20">
        <f t="shared" si="27"/>
        <v>-0.024328235616224037</v>
      </c>
      <c r="L196" s="19">
        <v>13375386</v>
      </c>
      <c r="M196" s="19">
        <v>10331</v>
      </c>
    </row>
    <row r="197" spans="2:13" ht="15.75" customHeight="1" hidden="1" outlineLevel="2">
      <c r="B197" s="30" t="s">
        <v>107</v>
      </c>
      <c r="C197" s="30" t="s">
        <v>107</v>
      </c>
      <c r="D197" s="53">
        <v>42761</v>
      </c>
      <c r="E197" s="30" t="s">
        <v>69</v>
      </c>
      <c r="F197" s="35"/>
      <c r="G197" s="18" t="e">
        <f>ROUNDUP(DATEDIF(D197,$B$76,"d")/7,0)</f>
        <v>#VALUE!</v>
      </c>
      <c r="H197" s="19">
        <v>180600</v>
      </c>
      <c r="I197" s="19">
        <v>278</v>
      </c>
      <c r="J197" s="19">
        <v>249450</v>
      </c>
      <c r="K197" s="20">
        <f t="shared" si="27"/>
        <v>-0.2760072158749248</v>
      </c>
      <c r="L197" s="19">
        <v>13618586</v>
      </c>
      <c r="M197" s="19">
        <v>10775</v>
      </c>
    </row>
    <row r="198" spans="2:13" ht="15.75" customHeight="1" hidden="1" outlineLevel="2">
      <c r="B198" s="30" t="s">
        <v>107</v>
      </c>
      <c r="C198" s="30" t="s">
        <v>107</v>
      </c>
      <c r="D198" s="53">
        <v>42761</v>
      </c>
      <c r="E198" s="30" t="s">
        <v>69</v>
      </c>
      <c r="F198" s="35"/>
      <c r="G198" s="18" t="e">
        <f>ROUNDUP(DATEDIF(D198,$B$85,"d")/7,0)</f>
        <v>#VALUE!</v>
      </c>
      <c r="H198" s="19">
        <v>251240</v>
      </c>
      <c r="I198" s="19">
        <v>219</v>
      </c>
      <c r="J198" s="19">
        <v>180600</v>
      </c>
      <c r="K198" s="20">
        <f t="shared" si="27"/>
        <v>0.391140642303433</v>
      </c>
      <c r="L198" s="19">
        <v>13869826</v>
      </c>
      <c r="M198" s="19">
        <v>10994</v>
      </c>
    </row>
    <row r="199" spans="2:13" ht="15.75" customHeight="1" hidden="1" outlineLevel="2">
      <c r="B199" s="30" t="s">
        <v>107</v>
      </c>
      <c r="C199" s="30" t="s">
        <v>107</v>
      </c>
      <c r="D199" s="53">
        <v>42761</v>
      </c>
      <c r="E199" s="30" t="s">
        <v>69</v>
      </c>
      <c r="F199" s="35"/>
      <c r="G199" s="18" t="e">
        <f>ROUNDUP(DATEDIF(D199,$B$71,"d")/7,0)</f>
        <v>#VALUE!</v>
      </c>
      <c r="H199" s="19">
        <v>154400</v>
      </c>
      <c r="I199" s="19">
        <v>207</v>
      </c>
      <c r="J199" s="19">
        <v>251240</v>
      </c>
      <c r="K199" s="20">
        <f t="shared" si="27"/>
        <v>-0.3854481770418723</v>
      </c>
      <c r="L199" s="19">
        <v>14024226</v>
      </c>
      <c r="M199" s="19">
        <v>11201</v>
      </c>
    </row>
    <row r="200" spans="2:13" ht="15.75" customHeight="1" hidden="1" outlineLevel="2">
      <c r="B200" s="30" t="s">
        <v>107</v>
      </c>
      <c r="C200" s="30" t="s">
        <v>107</v>
      </c>
      <c r="D200" s="53">
        <v>42761</v>
      </c>
      <c r="E200" s="30" t="s">
        <v>69</v>
      </c>
      <c r="F200" s="35"/>
      <c r="G200" s="18" t="e">
        <f>ROUNDUP(DATEDIF(D200,$B$77,"d")/7,0)</f>
        <v>#VALUE!</v>
      </c>
      <c r="H200" s="19">
        <v>344190</v>
      </c>
      <c r="I200" s="19">
        <v>267</v>
      </c>
      <c r="J200" s="19">
        <v>154400</v>
      </c>
      <c r="K200" s="20">
        <f t="shared" si="27"/>
        <v>1.2292098445595856</v>
      </c>
      <c r="L200" s="19">
        <v>14389166</v>
      </c>
      <c r="M200" s="19">
        <v>11486</v>
      </c>
    </row>
    <row r="201" spans="2:13" ht="15.75" customHeight="1" hidden="1" outlineLevel="2">
      <c r="B201" s="30" t="s">
        <v>107</v>
      </c>
      <c r="C201" s="30" t="s">
        <v>107</v>
      </c>
      <c r="D201" s="53">
        <v>42761</v>
      </c>
      <c r="E201" s="30" t="s">
        <v>69</v>
      </c>
      <c r="F201" s="35"/>
      <c r="G201" s="18" t="e">
        <f>ROUNDUP(DATEDIF(D201,$B$82,"d")/7,0)</f>
        <v>#VALUE!</v>
      </c>
      <c r="H201" s="19">
        <v>117330</v>
      </c>
      <c r="I201" s="19">
        <v>137</v>
      </c>
      <c r="J201" s="19">
        <v>344190</v>
      </c>
      <c r="K201" s="20">
        <f t="shared" si="27"/>
        <v>-0.6591126993811558</v>
      </c>
      <c r="L201" s="19">
        <v>14506496</v>
      </c>
      <c r="M201" s="19">
        <v>11623</v>
      </c>
    </row>
    <row r="202" spans="2:13" ht="15.75" customHeight="1" hidden="1" outlineLevel="2">
      <c r="B202" s="30" t="s">
        <v>107</v>
      </c>
      <c r="C202" s="30" t="s">
        <v>107</v>
      </c>
      <c r="D202" s="53">
        <v>42761</v>
      </c>
      <c r="E202" s="30" t="s">
        <v>69</v>
      </c>
      <c r="F202" s="35"/>
      <c r="G202" s="18" t="e">
        <f>ROUNDUP(DATEDIF(D202,$B$89,"d")/7,0)</f>
        <v>#VALUE!</v>
      </c>
      <c r="H202" s="19">
        <v>56550</v>
      </c>
      <c r="I202" s="19">
        <v>47</v>
      </c>
      <c r="J202" s="19">
        <v>117330</v>
      </c>
      <c r="K202" s="20">
        <f t="shared" si="27"/>
        <v>-0.5180260802863718</v>
      </c>
      <c r="L202" s="19">
        <v>14563046</v>
      </c>
      <c r="M202" s="19">
        <v>11670</v>
      </c>
    </row>
    <row r="203" spans="2:13" ht="15.75" customHeight="1" hidden="1" outlineLevel="2">
      <c r="B203" s="30" t="s">
        <v>107</v>
      </c>
      <c r="C203" s="30" t="s">
        <v>107</v>
      </c>
      <c r="D203" s="53">
        <v>42761</v>
      </c>
      <c r="E203" s="30" t="s">
        <v>69</v>
      </c>
      <c r="F203" s="35"/>
      <c r="G203" s="18" t="e">
        <f>ROUNDUP(DATEDIF(D203,$B$91,"d")/7,0)</f>
        <v>#VALUE!</v>
      </c>
      <c r="H203" s="19">
        <v>140100</v>
      </c>
      <c r="I203" s="19">
        <v>106</v>
      </c>
      <c r="J203" s="19">
        <v>56550</v>
      </c>
      <c r="K203" s="20">
        <f t="shared" si="27"/>
        <v>1.4774535809018567</v>
      </c>
      <c r="L203" s="19">
        <v>14709346</v>
      </c>
      <c r="M203" s="19">
        <v>11785</v>
      </c>
    </row>
    <row r="204" spans="2:13" ht="15.75" customHeight="1" hidden="1" outlineLevel="2">
      <c r="B204" s="30" t="s">
        <v>107</v>
      </c>
      <c r="C204" s="30" t="s">
        <v>107</v>
      </c>
      <c r="D204" s="53">
        <v>42761</v>
      </c>
      <c r="E204" s="30" t="s">
        <v>69</v>
      </c>
      <c r="F204" s="35"/>
      <c r="G204" s="18" t="e">
        <f>ROUNDUP(DATEDIF(D204,$B$100,"d")/7,0)</f>
        <v>#VALUE!</v>
      </c>
      <c r="H204" s="19">
        <v>187150</v>
      </c>
      <c r="I204" s="19">
        <v>256</v>
      </c>
      <c r="J204" s="19">
        <v>140100</v>
      </c>
      <c r="K204" s="20">
        <f t="shared" si="27"/>
        <v>0.3358315488936474</v>
      </c>
      <c r="L204" s="19">
        <v>14896496</v>
      </c>
      <c r="M204" s="19">
        <v>12041</v>
      </c>
    </row>
    <row r="205" spans="2:13" ht="15.75" customHeight="1" hidden="1" outlineLevel="2">
      <c r="B205" s="30" t="s">
        <v>107</v>
      </c>
      <c r="C205" s="30" t="s">
        <v>107</v>
      </c>
      <c r="D205" s="53">
        <v>42761</v>
      </c>
      <c r="E205" s="30" t="s">
        <v>69</v>
      </c>
      <c r="F205" s="35"/>
      <c r="G205" s="18" t="e">
        <f>ROUNDUP(DATEDIF(D205,$B$98,"d")/7,0)</f>
        <v>#VALUE!</v>
      </c>
      <c r="H205" s="19">
        <v>9350</v>
      </c>
      <c r="I205" s="19">
        <v>9</v>
      </c>
      <c r="J205" s="19">
        <v>187150</v>
      </c>
      <c r="K205" s="20">
        <f t="shared" si="27"/>
        <v>-0.9500400748063051</v>
      </c>
      <c r="L205" s="19">
        <v>14942906</v>
      </c>
      <c r="M205" s="19">
        <v>12118</v>
      </c>
    </row>
    <row r="206" spans="1:13" s="28" customFormat="1" ht="15.75" customHeight="1" hidden="1" outlineLevel="1">
      <c r="A206" s="28">
        <v>1</v>
      </c>
      <c r="B206" s="23" t="s">
        <v>108</v>
      </c>
      <c r="C206" s="23"/>
      <c r="D206" s="60"/>
      <c r="E206" s="23"/>
      <c r="F206" s="26"/>
      <c r="G206" s="26"/>
      <c r="H206" s="23">
        <f>SUBTOTAL(9,'2017.01.02. - 2017.12.31.  alapadatok'!$H$189:$H$205)</f>
        <v>13792996</v>
      </c>
      <c r="I206" s="23">
        <f>SUBTOTAL(9,'2017.01.02. - 2017.12.31.  alapadatok'!$I$189:$I$205)</f>
        <v>11021</v>
      </c>
      <c r="J206" s="23"/>
      <c r="K206" s="27"/>
      <c r="L206" s="23"/>
      <c r="M206" s="23"/>
    </row>
    <row r="207" spans="2:13" ht="15.75" customHeight="1" hidden="1" outlineLevel="2">
      <c r="B207" s="30" t="s">
        <v>109</v>
      </c>
      <c r="C207" s="30" t="s">
        <v>110</v>
      </c>
      <c r="D207" s="53">
        <v>42915</v>
      </c>
      <c r="E207" s="30" t="s">
        <v>44</v>
      </c>
      <c r="F207" s="35">
        <v>46</v>
      </c>
      <c r="G207" s="18" t="e">
        <f aca="true" t="shared" si="28" ref="G207:G208">ROUNDUP(DATEDIF(D207,$B$128,"d")/7,0)</f>
        <v>#VALUE!</v>
      </c>
      <c r="H207" s="19">
        <v>54531851</v>
      </c>
      <c r="I207" s="19">
        <v>37362</v>
      </c>
      <c r="J207" s="19"/>
      <c r="K207" s="20">
        <f aca="true" t="shared" si="29" ref="K207:K216">IF(J207&lt;&gt;0,-(J207-H207)/J207,"")</f>
        <v>0</v>
      </c>
      <c r="L207" s="19">
        <v>56210176</v>
      </c>
      <c r="M207" s="19">
        <v>38516</v>
      </c>
    </row>
    <row r="208" spans="2:13" ht="15.75" customHeight="1" hidden="1" outlineLevel="2">
      <c r="B208" s="34" t="s">
        <v>109</v>
      </c>
      <c r="C208" s="34" t="s">
        <v>110</v>
      </c>
      <c r="D208" s="15">
        <v>42915</v>
      </c>
      <c r="E208" s="16" t="s">
        <v>44</v>
      </c>
      <c r="F208" s="17">
        <v>46</v>
      </c>
      <c r="G208" s="18" t="e">
        <f t="shared" si="28"/>
        <v>#VALUE!</v>
      </c>
      <c r="H208" s="19">
        <v>30204124</v>
      </c>
      <c r="I208" s="19">
        <v>21578</v>
      </c>
      <c r="J208" s="19">
        <v>54531851</v>
      </c>
      <c r="K208" s="20">
        <f t="shared" si="29"/>
        <v>-0.44611958981550065</v>
      </c>
      <c r="L208" s="19">
        <v>86414300</v>
      </c>
      <c r="M208" s="19">
        <v>60094</v>
      </c>
    </row>
    <row r="209" spans="2:13" ht="15.75" customHeight="1" hidden="1" outlineLevel="2">
      <c r="B209" s="34" t="s">
        <v>109</v>
      </c>
      <c r="C209" s="34" t="s">
        <v>110</v>
      </c>
      <c r="D209" s="15">
        <v>42915</v>
      </c>
      <c r="E209" s="16" t="s">
        <v>44</v>
      </c>
      <c r="F209" s="17">
        <v>46</v>
      </c>
      <c r="G209" s="18" t="e">
        <f>ROUNDUP(DATEDIF(D209,$B$131,"d")/7,0)</f>
        <v>#VALUE!</v>
      </c>
      <c r="H209" s="19">
        <v>18822727</v>
      </c>
      <c r="I209" s="19">
        <v>13381</v>
      </c>
      <c r="J209" s="19">
        <v>30204124</v>
      </c>
      <c r="K209" s="20">
        <f t="shared" si="29"/>
        <v>-0.37681599373648444</v>
      </c>
      <c r="L209" s="19">
        <v>105237027</v>
      </c>
      <c r="M209" s="19">
        <v>73475</v>
      </c>
    </row>
    <row r="210" spans="2:13" ht="15.75" customHeight="1" hidden="1" outlineLevel="2">
      <c r="B210" s="34" t="s">
        <v>109</v>
      </c>
      <c r="C210" s="34" t="s">
        <v>110</v>
      </c>
      <c r="D210" s="15">
        <v>42915</v>
      </c>
      <c r="E210" s="16" t="s">
        <v>44</v>
      </c>
      <c r="F210" s="17">
        <v>46</v>
      </c>
      <c r="G210" s="18" t="e">
        <f>ROUNDUP(DATEDIF(D210,$B$134,"d")/7,0)</f>
        <v>#VALUE!</v>
      </c>
      <c r="H210" s="19">
        <v>11486974</v>
      </c>
      <c r="I210" s="19">
        <v>8001</v>
      </c>
      <c r="J210" s="19">
        <v>18822727</v>
      </c>
      <c r="K210" s="20">
        <f t="shared" si="29"/>
        <v>-0.38972849151985256</v>
      </c>
      <c r="L210" s="19">
        <v>116724001</v>
      </c>
      <c r="M210" s="19">
        <v>81476</v>
      </c>
    </row>
    <row r="211" spans="2:13" ht="15.75" customHeight="1" hidden="1" outlineLevel="2">
      <c r="B211" s="34" t="s">
        <v>109</v>
      </c>
      <c r="C211" s="34" t="s">
        <v>110</v>
      </c>
      <c r="D211" s="15">
        <v>42915</v>
      </c>
      <c r="E211" s="16" t="s">
        <v>44</v>
      </c>
      <c r="F211" s="17">
        <v>46</v>
      </c>
      <c r="G211" s="18" t="e">
        <f aca="true" t="shared" si="30" ref="G211:G212">ROUNDUP(DATEDIF(D211,$B$140,"d")/7,0)</f>
        <v>#VALUE!</v>
      </c>
      <c r="H211" s="19">
        <v>7994483</v>
      </c>
      <c r="I211" s="19">
        <v>5481</v>
      </c>
      <c r="J211" s="19">
        <v>11486974</v>
      </c>
      <c r="K211" s="20">
        <f t="shared" si="29"/>
        <v>-0.30403925350575356</v>
      </c>
      <c r="L211" s="19">
        <v>124718484</v>
      </c>
      <c r="M211" s="19">
        <v>86957</v>
      </c>
    </row>
    <row r="212" spans="2:13" ht="15.75" customHeight="1" hidden="1" outlineLevel="2">
      <c r="B212" s="34" t="s">
        <v>109</v>
      </c>
      <c r="C212" s="34" t="s">
        <v>110</v>
      </c>
      <c r="D212" s="15">
        <v>42915</v>
      </c>
      <c r="E212" s="16" t="s">
        <v>44</v>
      </c>
      <c r="F212" s="17">
        <v>46</v>
      </c>
      <c r="G212" s="18" t="e">
        <f t="shared" si="30"/>
        <v>#VALUE!</v>
      </c>
      <c r="H212" s="19">
        <v>7020243</v>
      </c>
      <c r="I212" s="19">
        <v>4819</v>
      </c>
      <c r="J212" s="19">
        <v>7994483</v>
      </c>
      <c r="K212" s="20">
        <f t="shared" si="29"/>
        <v>-0.12186404048892217</v>
      </c>
      <c r="L212" s="19">
        <v>131738727</v>
      </c>
      <c r="M212" s="19">
        <v>91776</v>
      </c>
    </row>
    <row r="213" spans="2:13" ht="15.75" customHeight="1" hidden="1" outlineLevel="2">
      <c r="B213" s="34" t="s">
        <v>109</v>
      </c>
      <c r="C213" s="34" t="s">
        <v>110</v>
      </c>
      <c r="D213" s="15">
        <v>42915</v>
      </c>
      <c r="E213" s="16" t="s">
        <v>44</v>
      </c>
      <c r="F213" s="17">
        <v>46</v>
      </c>
      <c r="G213" s="18" t="e">
        <f>ROUNDUP(DATEDIF(D213,$B$152,"d")/7,0)</f>
        <v>#VALUE!</v>
      </c>
      <c r="H213" s="19">
        <v>3849150</v>
      </c>
      <c r="I213" s="19">
        <v>2657</v>
      </c>
      <c r="J213" s="19">
        <v>7020243</v>
      </c>
      <c r="K213" s="20">
        <f t="shared" si="29"/>
        <v>-0.4517070135606417</v>
      </c>
      <c r="L213" s="19">
        <v>135587877</v>
      </c>
      <c r="M213" s="19">
        <v>94433</v>
      </c>
    </row>
    <row r="214" spans="2:13" ht="15.75" customHeight="1" hidden="1" outlineLevel="2">
      <c r="B214" s="34" t="s">
        <v>109</v>
      </c>
      <c r="C214" s="34" t="s">
        <v>110</v>
      </c>
      <c r="D214" s="15">
        <v>42915</v>
      </c>
      <c r="E214" s="16" t="s">
        <v>44</v>
      </c>
      <c r="F214" s="17">
        <v>46</v>
      </c>
      <c r="G214" s="18" t="e">
        <f aca="true" t="shared" si="31" ref="G214:G215">ROUNDUP(DATEDIF(D214,$B$154,"d")/7,0)</f>
        <v>#VALUE!</v>
      </c>
      <c r="H214" s="19">
        <v>1999215</v>
      </c>
      <c r="I214" s="19">
        <v>1333</v>
      </c>
      <c r="J214" s="19">
        <v>3849150</v>
      </c>
      <c r="K214" s="20">
        <f t="shared" si="29"/>
        <v>-0.48060870581816767</v>
      </c>
      <c r="L214" s="19">
        <v>137587092</v>
      </c>
      <c r="M214" s="19">
        <v>95766</v>
      </c>
    </row>
    <row r="215" spans="2:13" ht="15.75" customHeight="1" hidden="1" outlineLevel="2">
      <c r="B215" s="34" t="s">
        <v>109</v>
      </c>
      <c r="C215" s="34" t="s">
        <v>110</v>
      </c>
      <c r="D215" s="15">
        <v>42915</v>
      </c>
      <c r="E215" s="16" t="s">
        <v>44</v>
      </c>
      <c r="F215" s="17">
        <v>46</v>
      </c>
      <c r="G215" s="18" t="e">
        <f t="shared" si="31"/>
        <v>#VALUE!</v>
      </c>
      <c r="H215" s="19">
        <v>1958840</v>
      </c>
      <c r="I215" s="19">
        <v>2063</v>
      </c>
      <c r="J215" s="19">
        <v>1999215</v>
      </c>
      <c r="K215" s="20">
        <f t="shared" si="29"/>
        <v>-0.020195426704981704</v>
      </c>
      <c r="L215" s="19">
        <v>139545932</v>
      </c>
      <c r="M215" s="19">
        <v>97829</v>
      </c>
    </row>
    <row r="216" spans="2:13" ht="15.75" customHeight="1" hidden="1" outlineLevel="2">
      <c r="B216" s="34" t="s">
        <v>109</v>
      </c>
      <c r="C216" s="34" t="s">
        <v>110</v>
      </c>
      <c r="D216" s="15">
        <v>42915</v>
      </c>
      <c r="E216" s="16" t="s">
        <v>44</v>
      </c>
      <c r="F216" s="17">
        <v>46</v>
      </c>
      <c r="G216" s="18" t="e">
        <f>ROUNDUP(DATEDIF(D216,$B$156,"d")/7,0)</f>
        <v>#VALUE!</v>
      </c>
      <c r="H216" s="19">
        <v>970625</v>
      </c>
      <c r="I216" s="19">
        <v>972</v>
      </c>
      <c r="J216" s="19">
        <v>1958840</v>
      </c>
      <c r="K216" s="20">
        <f t="shared" si="29"/>
        <v>-0.5044899021870086</v>
      </c>
      <c r="L216" s="32">
        <v>140516557</v>
      </c>
      <c r="M216" s="32">
        <v>98801</v>
      </c>
    </row>
    <row r="217" spans="1:13" s="28" customFormat="1" ht="15.75" customHeight="1" hidden="1" outlineLevel="1">
      <c r="A217" s="28">
        <v>1</v>
      </c>
      <c r="B217" s="37" t="s">
        <v>111</v>
      </c>
      <c r="C217" s="37"/>
      <c r="D217" s="23"/>
      <c r="E217" s="24"/>
      <c r="F217" s="25"/>
      <c r="G217" s="26"/>
      <c r="H217" s="23">
        <f>SUBTOTAL(9,'2017.01.02. - 2017.12.31.  alapadatok'!$H$207:$H$216)</f>
        <v>138838232</v>
      </c>
      <c r="I217" s="23">
        <f>SUBTOTAL(9,'2017.01.02. - 2017.12.31.  alapadatok'!$I$207:$I$216)</f>
        <v>97647</v>
      </c>
      <c r="J217" s="23"/>
      <c r="K217" s="27"/>
      <c r="L217" s="59"/>
      <c r="M217" s="59"/>
    </row>
    <row r="218" spans="2:13" ht="15.75" customHeight="1" hidden="1" outlineLevel="2">
      <c r="B218" s="34" t="s">
        <v>112</v>
      </c>
      <c r="C218" s="34" t="s">
        <v>113</v>
      </c>
      <c r="D218" s="15">
        <v>42754</v>
      </c>
      <c r="E218" s="16" t="s">
        <v>60</v>
      </c>
      <c r="F218" s="17"/>
      <c r="G218" s="18" t="e">
        <f aca="true" t="shared" si="32" ref="G218:G219">ROUNDUP(DATEDIF(D218,$B$56,"d")/7,0)</f>
        <v>#VALUE!</v>
      </c>
      <c r="H218" s="19">
        <v>21220830</v>
      </c>
      <c r="I218" s="19">
        <v>16207</v>
      </c>
      <c r="J218" s="19"/>
      <c r="K218" s="20"/>
      <c r="L218" s="32">
        <v>21220830</v>
      </c>
      <c r="M218" s="32">
        <v>16207</v>
      </c>
    </row>
    <row r="219" spans="2:13" ht="15.75" customHeight="1" hidden="1" outlineLevel="2">
      <c r="B219" s="34" t="s">
        <v>112</v>
      </c>
      <c r="C219" s="34" t="s">
        <v>113</v>
      </c>
      <c r="D219" s="15">
        <v>42754</v>
      </c>
      <c r="E219" s="16" t="s">
        <v>60</v>
      </c>
      <c r="F219" s="17"/>
      <c r="G219" s="18" t="e">
        <f t="shared" si="32"/>
        <v>#VALUE!</v>
      </c>
      <c r="H219" s="19">
        <v>17499566</v>
      </c>
      <c r="I219" s="19">
        <v>13514</v>
      </c>
      <c r="J219" s="19">
        <v>21220830</v>
      </c>
      <c r="K219" s="20">
        <f aca="true" t="shared" si="33" ref="K219:K237">IF(J219&lt;&gt;0,-(J219-H219)/J219,"")</f>
        <v>-0.17535902224371056</v>
      </c>
      <c r="L219" s="32">
        <v>38741121</v>
      </c>
      <c r="M219" s="32">
        <v>29747</v>
      </c>
    </row>
    <row r="220" spans="2:13" ht="15.75" customHeight="1" hidden="1" outlineLevel="2">
      <c r="B220" s="44" t="s">
        <v>112</v>
      </c>
      <c r="C220" s="44" t="s">
        <v>113</v>
      </c>
      <c r="D220" s="15">
        <v>42754</v>
      </c>
      <c r="E220" s="16" t="s">
        <v>60</v>
      </c>
      <c r="F220" s="61"/>
      <c r="G220" s="18" t="e">
        <f>ROUNDUP(DATEDIF(D220,$B$67,"d")/7,0)</f>
        <v>#VALUE!</v>
      </c>
      <c r="H220" s="19">
        <v>14929595</v>
      </c>
      <c r="I220" s="19">
        <v>11246</v>
      </c>
      <c r="J220" s="56">
        <v>17499566</v>
      </c>
      <c r="K220" s="20">
        <f t="shared" si="33"/>
        <v>-0.14685912782065566</v>
      </c>
      <c r="L220" s="19">
        <v>53665016</v>
      </c>
      <c r="M220" s="19">
        <v>40981</v>
      </c>
    </row>
    <row r="221" spans="2:13" ht="15.75" customHeight="1" hidden="1" outlineLevel="2">
      <c r="B221" s="44" t="s">
        <v>112</v>
      </c>
      <c r="C221" s="44" t="s">
        <v>113</v>
      </c>
      <c r="D221" s="15">
        <v>42754</v>
      </c>
      <c r="E221" s="16" t="s">
        <v>60</v>
      </c>
      <c r="F221" s="61"/>
      <c r="G221" s="18" t="e">
        <f>ROUNDUP(DATEDIF(D221,$B$65,"d")/7,0)</f>
        <v>#VALUE!</v>
      </c>
      <c r="H221" s="19">
        <v>10308350</v>
      </c>
      <c r="I221" s="19">
        <v>7660</v>
      </c>
      <c r="J221" s="19">
        <v>14929595</v>
      </c>
      <c r="K221" s="20">
        <f t="shared" si="33"/>
        <v>-0.30953585813948736</v>
      </c>
      <c r="L221" s="19">
        <v>64001766</v>
      </c>
      <c r="M221" s="19">
        <v>48665</v>
      </c>
    </row>
    <row r="222" spans="2:13" ht="15.75" customHeight="1" hidden="1" outlineLevel="2">
      <c r="B222" s="44" t="s">
        <v>112</v>
      </c>
      <c r="C222" s="44" t="s">
        <v>113</v>
      </c>
      <c r="D222" s="15">
        <v>42754</v>
      </c>
      <c r="E222" s="16" t="s">
        <v>60</v>
      </c>
      <c r="F222" s="61"/>
      <c r="G222" s="18" t="e">
        <f>ROUNDUP(DATEDIF(D222,$B$74,"d")/7,0)</f>
        <v>#VALUE!</v>
      </c>
      <c r="H222" s="19">
        <v>6859665</v>
      </c>
      <c r="I222" s="19">
        <v>5030</v>
      </c>
      <c r="J222" s="19">
        <v>10308350</v>
      </c>
      <c r="K222" s="20">
        <f t="shared" si="33"/>
        <v>-0.33455257145905987</v>
      </c>
      <c r="L222" s="19">
        <v>70861431</v>
      </c>
      <c r="M222" s="19">
        <v>53695</v>
      </c>
    </row>
    <row r="223" spans="2:13" ht="15.75" customHeight="1" hidden="1" outlineLevel="2">
      <c r="B223" s="44" t="s">
        <v>112</v>
      </c>
      <c r="C223" s="44" t="s">
        <v>113</v>
      </c>
      <c r="D223" s="15">
        <v>42754</v>
      </c>
      <c r="E223" s="16" t="s">
        <v>60</v>
      </c>
      <c r="F223" s="61"/>
      <c r="G223" s="18" t="e">
        <f>ROUNDUP(DATEDIF(D223,$B$82,"d")/7,0)</f>
        <v>#VALUE!</v>
      </c>
      <c r="H223" s="19">
        <v>3748436</v>
      </c>
      <c r="I223" s="19">
        <v>2766</v>
      </c>
      <c r="J223" s="19">
        <v>6859665</v>
      </c>
      <c r="K223" s="20">
        <f t="shared" si="33"/>
        <v>-0.4535540729758669</v>
      </c>
      <c r="L223" s="19">
        <v>74609867</v>
      </c>
      <c r="M223" s="19">
        <v>56461</v>
      </c>
    </row>
    <row r="224" spans="2:13" ht="15.75" customHeight="1" hidden="1" outlineLevel="2">
      <c r="B224" s="44" t="s">
        <v>112</v>
      </c>
      <c r="C224" s="44" t="s">
        <v>113</v>
      </c>
      <c r="D224" s="15">
        <v>42754</v>
      </c>
      <c r="E224" s="16" t="s">
        <v>60</v>
      </c>
      <c r="F224" s="61"/>
      <c r="G224" s="18" t="e">
        <f>ROUNDUP(DATEDIF(D224,$B$64,"d")/7,0)</f>
        <v>#VALUE!</v>
      </c>
      <c r="H224" s="19">
        <v>2750680</v>
      </c>
      <c r="I224" s="19">
        <v>2059</v>
      </c>
      <c r="J224" s="19">
        <v>3748436</v>
      </c>
      <c r="K224" s="20">
        <f t="shared" si="33"/>
        <v>-0.2661792811722009</v>
      </c>
      <c r="L224" s="19">
        <v>77358747</v>
      </c>
      <c r="M224" s="19">
        <v>58518</v>
      </c>
    </row>
    <row r="225" spans="2:13" ht="15.75" customHeight="1" hidden="1" outlineLevel="2">
      <c r="B225" s="44" t="s">
        <v>112</v>
      </c>
      <c r="C225" s="44" t="s">
        <v>113</v>
      </c>
      <c r="D225" s="15">
        <v>42754</v>
      </c>
      <c r="E225" s="16" t="s">
        <v>60</v>
      </c>
      <c r="F225" s="61"/>
      <c r="G225" s="18" t="e">
        <f>ROUNDUP(DATEDIF(D225,$B$73,"d")/7,0)</f>
        <v>#VALUE!</v>
      </c>
      <c r="H225" s="19">
        <v>3020390</v>
      </c>
      <c r="I225" s="19">
        <v>2253</v>
      </c>
      <c r="J225" s="19">
        <v>2750680</v>
      </c>
      <c r="K225" s="20">
        <f t="shared" si="33"/>
        <v>0.09805211802172553</v>
      </c>
      <c r="L225" s="19">
        <v>80379137</v>
      </c>
      <c r="M225" s="19">
        <v>60771</v>
      </c>
    </row>
    <row r="226" spans="2:13" ht="15.75" customHeight="1" hidden="1" outlineLevel="2">
      <c r="B226" s="44" t="s">
        <v>112</v>
      </c>
      <c r="C226" s="44" t="s">
        <v>113</v>
      </c>
      <c r="D226" s="15">
        <v>42754</v>
      </c>
      <c r="E226" s="16" t="s">
        <v>60</v>
      </c>
      <c r="F226" s="61"/>
      <c r="G226" s="18" t="e">
        <f>ROUNDUP(DATEDIF(D226,$B$74,"d")/7,0)</f>
        <v>#VALUE!</v>
      </c>
      <c r="H226" s="19">
        <v>3008785</v>
      </c>
      <c r="I226" s="19">
        <v>2395</v>
      </c>
      <c r="J226" s="19">
        <v>3020390</v>
      </c>
      <c r="K226" s="20">
        <f t="shared" si="33"/>
        <v>-0.003842219051182132</v>
      </c>
      <c r="L226" s="19">
        <v>83416232</v>
      </c>
      <c r="M226" s="19">
        <v>63195</v>
      </c>
    </row>
    <row r="227" spans="2:13" ht="15.75" customHeight="1" hidden="1" outlineLevel="2">
      <c r="B227" s="44" t="s">
        <v>112</v>
      </c>
      <c r="C227" s="44" t="s">
        <v>113</v>
      </c>
      <c r="D227" s="15">
        <v>42754</v>
      </c>
      <c r="E227" s="16" t="s">
        <v>60</v>
      </c>
      <c r="F227" s="61"/>
      <c r="G227" s="18" t="e">
        <f>ROUNDUP(DATEDIF(D227,$B$76,"d")/7,0)</f>
        <v>#VALUE!</v>
      </c>
      <c r="H227" s="19">
        <v>1177705</v>
      </c>
      <c r="I227" s="19">
        <v>955</v>
      </c>
      <c r="J227" s="19">
        <v>3008785</v>
      </c>
      <c r="K227" s="20">
        <f t="shared" si="33"/>
        <v>-0.6085778811048314</v>
      </c>
      <c r="L227" s="19">
        <v>84730573</v>
      </c>
      <c r="M227" s="19">
        <v>64090</v>
      </c>
    </row>
    <row r="228" spans="2:13" ht="15.75" customHeight="1" hidden="1" outlineLevel="2">
      <c r="B228" s="44" t="s">
        <v>112</v>
      </c>
      <c r="C228" s="44" t="s">
        <v>113</v>
      </c>
      <c r="D228" s="15">
        <v>42754</v>
      </c>
      <c r="E228" s="16" t="s">
        <v>60</v>
      </c>
      <c r="F228" s="61"/>
      <c r="G228" s="18" t="e">
        <f>ROUNDUP(DATEDIF(D228,$B$85,"d")/7,0)</f>
        <v>#VALUE!</v>
      </c>
      <c r="H228" s="19">
        <v>476835</v>
      </c>
      <c r="I228" s="19">
        <v>340</v>
      </c>
      <c r="J228" s="19">
        <v>1177705</v>
      </c>
      <c r="K228" s="20">
        <f t="shared" si="33"/>
        <v>-0.5951150755070242</v>
      </c>
      <c r="L228" s="19">
        <v>85207408</v>
      </c>
      <c r="M228" s="19">
        <v>64430</v>
      </c>
    </row>
    <row r="229" spans="2:13" ht="15.75" customHeight="1" hidden="1" outlineLevel="2">
      <c r="B229" s="44" t="s">
        <v>112</v>
      </c>
      <c r="C229" s="44" t="s">
        <v>113</v>
      </c>
      <c r="D229" s="15">
        <v>42754</v>
      </c>
      <c r="E229" s="16" t="s">
        <v>60</v>
      </c>
      <c r="F229" s="61"/>
      <c r="G229" s="18" t="e">
        <f>ROUNDUP(DATEDIF(D229,$B$71,"d")/7,0)</f>
        <v>#VALUE!</v>
      </c>
      <c r="H229" s="19">
        <v>635785</v>
      </c>
      <c r="I229" s="19">
        <v>475</v>
      </c>
      <c r="J229" s="19">
        <v>476835</v>
      </c>
      <c r="K229" s="20">
        <f t="shared" si="33"/>
        <v>0.3333438191407929</v>
      </c>
      <c r="L229" s="19">
        <v>85843193</v>
      </c>
      <c r="M229" s="19">
        <v>64905</v>
      </c>
    </row>
    <row r="230" spans="2:13" ht="15.75" customHeight="1" hidden="1" outlineLevel="2">
      <c r="B230" s="44" t="s">
        <v>112</v>
      </c>
      <c r="C230" s="44" t="s">
        <v>113</v>
      </c>
      <c r="D230" s="15">
        <v>42754</v>
      </c>
      <c r="E230" s="16" t="s">
        <v>60</v>
      </c>
      <c r="F230" s="61"/>
      <c r="G230" s="18" t="e">
        <f>ROUNDUP(DATEDIF(D230,$B$77,"d")/7,0)</f>
        <v>#VALUE!</v>
      </c>
      <c r="H230" s="19">
        <v>747065</v>
      </c>
      <c r="I230" s="19">
        <v>516</v>
      </c>
      <c r="J230" s="19">
        <v>635785</v>
      </c>
      <c r="K230" s="20">
        <f t="shared" si="33"/>
        <v>0.17502772163545852</v>
      </c>
      <c r="L230" s="19">
        <v>86590258</v>
      </c>
      <c r="M230" s="19">
        <v>65421</v>
      </c>
    </row>
    <row r="231" spans="2:13" ht="15.75" customHeight="1" hidden="1" outlineLevel="2">
      <c r="B231" s="34" t="s">
        <v>112</v>
      </c>
      <c r="C231" s="34" t="s">
        <v>113</v>
      </c>
      <c r="D231" s="15">
        <v>42754</v>
      </c>
      <c r="E231" s="16" t="s">
        <v>60</v>
      </c>
      <c r="F231" s="17"/>
      <c r="G231" s="18" t="e">
        <f>ROUNDUP(DATEDIF(D231,$B$82,"d")/7,0)</f>
        <v>#VALUE!</v>
      </c>
      <c r="H231" s="19">
        <v>240237</v>
      </c>
      <c r="I231" s="19">
        <v>172</v>
      </c>
      <c r="J231" s="19">
        <v>747065</v>
      </c>
      <c r="K231" s="20">
        <f t="shared" si="33"/>
        <v>-0.6784255720720419</v>
      </c>
      <c r="L231" s="19">
        <v>86830495</v>
      </c>
      <c r="M231" s="19">
        <v>65593</v>
      </c>
    </row>
    <row r="232" spans="2:13" ht="15.75" customHeight="1" hidden="1" outlineLevel="2">
      <c r="B232" s="34" t="s">
        <v>112</v>
      </c>
      <c r="C232" s="34" t="s">
        <v>113</v>
      </c>
      <c r="D232" s="15">
        <v>42754</v>
      </c>
      <c r="E232" s="16" t="s">
        <v>60</v>
      </c>
      <c r="F232" s="17"/>
      <c r="G232" s="18" t="e">
        <f>ROUNDUP(DATEDIF(D232,$B$89,"d")/7,0)</f>
        <v>#VALUE!</v>
      </c>
      <c r="H232" s="19">
        <v>197960</v>
      </c>
      <c r="I232" s="19">
        <v>137</v>
      </c>
      <c r="J232" s="19">
        <v>240237</v>
      </c>
      <c r="K232" s="20">
        <f t="shared" si="33"/>
        <v>-0.17598038603545665</v>
      </c>
      <c r="L232" s="19">
        <v>87028455</v>
      </c>
      <c r="M232" s="19">
        <v>65730</v>
      </c>
    </row>
    <row r="233" spans="2:13" ht="15.75" customHeight="1" hidden="1" outlineLevel="2">
      <c r="B233" s="44" t="s">
        <v>112</v>
      </c>
      <c r="C233" s="44" t="s">
        <v>113</v>
      </c>
      <c r="D233" s="15">
        <v>42754</v>
      </c>
      <c r="E233" s="16" t="s">
        <v>60</v>
      </c>
      <c r="F233" s="17"/>
      <c r="G233" s="18" t="e">
        <f>ROUNDUP(DATEDIF(D233,$B$91,"d")/7,0)</f>
        <v>#VALUE!</v>
      </c>
      <c r="H233" s="19">
        <v>254330</v>
      </c>
      <c r="I233" s="19">
        <v>250</v>
      </c>
      <c r="J233" s="19">
        <v>197960</v>
      </c>
      <c r="K233" s="20">
        <f t="shared" si="33"/>
        <v>0.28475449585774903</v>
      </c>
      <c r="L233" s="19">
        <v>87282785</v>
      </c>
      <c r="M233" s="19">
        <v>65980</v>
      </c>
    </row>
    <row r="234" spans="2:13" ht="15.75" customHeight="1" hidden="1" outlineLevel="2">
      <c r="B234" s="44" t="s">
        <v>112</v>
      </c>
      <c r="C234" s="44" t="s">
        <v>113</v>
      </c>
      <c r="D234" s="15">
        <v>42754</v>
      </c>
      <c r="E234" s="16" t="s">
        <v>60</v>
      </c>
      <c r="F234" s="17"/>
      <c r="G234" s="18" t="e">
        <f>ROUNDUP(DATEDIF(D234,$B$100,"d")/7,0)</f>
        <v>#VALUE!</v>
      </c>
      <c r="H234" s="19">
        <v>110480</v>
      </c>
      <c r="I234" s="19">
        <v>76</v>
      </c>
      <c r="J234" s="19">
        <v>254330</v>
      </c>
      <c r="K234" s="20">
        <f t="shared" si="33"/>
        <v>-0.5656037431683246</v>
      </c>
      <c r="L234" s="19">
        <v>87393265</v>
      </c>
      <c r="M234" s="19">
        <v>66056</v>
      </c>
    </row>
    <row r="235" spans="2:13" ht="15.75" customHeight="1" hidden="1" outlineLevel="2">
      <c r="B235" s="44" t="s">
        <v>112</v>
      </c>
      <c r="C235" s="44" t="s">
        <v>113</v>
      </c>
      <c r="D235" s="15">
        <v>42754</v>
      </c>
      <c r="E235" s="16" t="s">
        <v>60</v>
      </c>
      <c r="F235" s="17"/>
      <c r="G235" s="18" t="e">
        <f>ROUNDUP(DATEDIF(D235,$B$98,"d")/7,0)</f>
        <v>#VALUE!</v>
      </c>
      <c r="H235" s="19">
        <v>85720</v>
      </c>
      <c r="I235" s="19">
        <v>60</v>
      </c>
      <c r="J235" s="19">
        <v>110480</v>
      </c>
      <c r="K235" s="20">
        <f t="shared" si="33"/>
        <v>-0.22411296162201302</v>
      </c>
      <c r="L235" s="19">
        <v>87478985</v>
      </c>
      <c r="M235" s="19">
        <v>66116</v>
      </c>
    </row>
    <row r="236" spans="2:13" ht="15.75" customHeight="1" hidden="1" outlineLevel="2">
      <c r="B236" s="44" t="s">
        <v>112</v>
      </c>
      <c r="C236" s="44" t="s">
        <v>113</v>
      </c>
      <c r="D236" s="15">
        <v>42754</v>
      </c>
      <c r="E236" s="16" t="s">
        <v>60</v>
      </c>
      <c r="F236" s="17"/>
      <c r="G236" s="18" t="e">
        <f>ROUNDUP(DATEDIF(D236,$B$102,"d")/7,0)</f>
        <v>#VALUE!</v>
      </c>
      <c r="H236" s="19">
        <v>121290</v>
      </c>
      <c r="I236" s="19">
        <v>82</v>
      </c>
      <c r="J236" s="19">
        <v>85720</v>
      </c>
      <c r="K236" s="20">
        <f t="shared" si="33"/>
        <v>0.4149556696220252</v>
      </c>
      <c r="L236" s="19">
        <v>87600275</v>
      </c>
      <c r="M236" s="19">
        <v>66198</v>
      </c>
    </row>
    <row r="237" spans="2:13" ht="15.75" customHeight="1" hidden="1" outlineLevel="2">
      <c r="B237" s="44" t="s">
        <v>112</v>
      </c>
      <c r="C237" s="44" t="s">
        <v>113</v>
      </c>
      <c r="D237" s="15">
        <v>42754</v>
      </c>
      <c r="E237" s="16" t="s">
        <v>60</v>
      </c>
      <c r="F237" s="17"/>
      <c r="G237" s="18" t="e">
        <f>ROUNDUP(DATEDIF(D237,$B$110,"d")/7,0)</f>
        <v>#VALUE!</v>
      </c>
      <c r="H237" s="19">
        <v>35000</v>
      </c>
      <c r="I237" s="19">
        <v>25</v>
      </c>
      <c r="J237" s="19">
        <v>121290</v>
      </c>
      <c r="K237" s="20">
        <f t="shared" si="33"/>
        <v>-0.7114354027537307</v>
      </c>
      <c r="L237" s="19">
        <v>87635275</v>
      </c>
      <c r="M237" s="19">
        <v>66223</v>
      </c>
    </row>
    <row r="238" spans="1:13" s="28" customFormat="1" ht="15.75" customHeight="1" hidden="1" outlineLevel="1">
      <c r="A238" s="28">
        <v>1</v>
      </c>
      <c r="B238" s="46" t="s">
        <v>114</v>
      </c>
      <c r="C238" s="46"/>
      <c r="D238" s="23"/>
      <c r="E238" s="24"/>
      <c r="F238" s="25"/>
      <c r="G238" s="26"/>
      <c r="H238" s="23">
        <f>SUBTOTAL(9,'2017.01.02. - 2017.12.31.  alapadatok'!$H$218:$H$237)</f>
        <v>87428704</v>
      </c>
      <c r="I238" s="23">
        <f>SUBTOTAL(9,'2017.01.02. - 2017.12.31.  alapadatok'!$I$218:$I$237)</f>
        <v>66218</v>
      </c>
      <c r="J238" s="23"/>
      <c r="K238" s="27"/>
      <c r="L238" s="23"/>
      <c r="M238" s="23"/>
    </row>
    <row r="239" spans="2:13" ht="15.75" customHeight="1" hidden="1" outlineLevel="2">
      <c r="B239" s="30" t="s">
        <v>115</v>
      </c>
      <c r="C239" s="30" t="s">
        <v>116</v>
      </c>
      <c r="D239" s="53">
        <v>42684</v>
      </c>
      <c r="E239" s="30" t="s">
        <v>77</v>
      </c>
      <c r="F239" s="35">
        <v>43</v>
      </c>
      <c r="G239" s="18" t="e">
        <f>ROUNDUP(DATEDIF(D239,$B$50,"d")/7,0)</f>
        <v>#VALUE!</v>
      </c>
      <c r="H239" s="56">
        <v>385200</v>
      </c>
      <c r="I239" s="36">
        <v>326</v>
      </c>
      <c r="J239" s="56">
        <v>1292315</v>
      </c>
      <c r="K239" s="20">
        <f aca="true" t="shared" si="34" ref="K239:K240">IF(J239&lt;&gt;0,-(J239-H239)/J239,"")</f>
        <v>-0.7019302569419994</v>
      </c>
      <c r="L239" s="32">
        <v>36574625</v>
      </c>
      <c r="M239" s="32">
        <v>29882</v>
      </c>
    </row>
    <row r="240" spans="2:13" ht="15.75" customHeight="1" hidden="1" outlineLevel="2">
      <c r="B240" s="30" t="s">
        <v>115</v>
      </c>
      <c r="C240" s="30" t="s">
        <v>116</v>
      </c>
      <c r="D240" s="53">
        <v>42684</v>
      </c>
      <c r="E240" s="30" t="s">
        <v>77</v>
      </c>
      <c r="F240" s="35">
        <v>43</v>
      </c>
      <c r="G240" s="18" t="e">
        <f>ROUNDUP(DATEDIF(D240,$B$52,"d")/7,0)</f>
        <v>#VALUE!</v>
      </c>
      <c r="H240" s="56">
        <v>190970</v>
      </c>
      <c r="I240" s="36">
        <v>132</v>
      </c>
      <c r="J240" s="56">
        <v>385200</v>
      </c>
      <c r="K240" s="20">
        <f t="shared" si="34"/>
        <v>-0.5042315680166147</v>
      </c>
      <c r="L240" s="32">
        <v>36765595</v>
      </c>
      <c r="M240" s="32">
        <v>30014</v>
      </c>
    </row>
    <row r="241" spans="2:13" ht="15.75" customHeight="1" hidden="1" outlineLevel="2">
      <c r="B241" s="30" t="s">
        <v>115</v>
      </c>
      <c r="C241" s="30" t="s">
        <v>116</v>
      </c>
      <c r="D241" s="53">
        <v>42684</v>
      </c>
      <c r="E241" s="30" t="s">
        <v>77</v>
      </c>
      <c r="F241" s="35">
        <v>43</v>
      </c>
      <c r="G241" s="18" t="e">
        <f>ROUNDUP(DATEDIF(D241,$B$43,"d")/7,0)</f>
        <v>#VALUE!</v>
      </c>
      <c r="H241" s="56">
        <v>236610</v>
      </c>
      <c r="I241" s="36">
        <v>187</v>
      </c>
      <c r="J241" s="56"/>
      <c r="K241" s="20"/>
      <c r="L241" s="32"/>
      <c r="M241" s="32"/>
    </row>
    <row r="242" spans="1:13" s="28" customFormat="1" ht="15.75" customHeight="1" hidden="1" outlineLevel="1">
      <c r="A242" s="28">
        <v>1</v>
      </c>
      <c r="B242" s="23" t="s">
        <v>117</v>
      </c>
      <c r="C242" s="23"/>
      <c r="D242" s="60"/>
      <c r="E242" s="23"/>
      <c r="F242" s="26"/>
      <c r="G242" s="26"/>
      <c r="H242" s="58">
        <f>SUBTOTAL(9,'2017.01.02. - 2017.12.31.  alapadatok'!$H$239:$H$241)</f>
        <v>812780</v>
      </c>
      <c r="I242" s="38">
        <f>SUBTOTAL(9,'2017.01.02. - 2017.12.31.  alapadatok'!$I$239:$I$241)</f>
        <v>645</v>
      </c>
      <c r="J242" s="62"/>
      <c r="K242" s="27"/>
      <c r="L242" s="59"/>
      <c r="M242" s="59"/>
    </row>
    <row r="243" spans="2:13" ht="15.75" customHeight="1" hidden="1" outlineLevel="2">
      <c r="B243" s="30" t="s">
        <v>118</v>
      </c>
      <c r="C243" s="30" t="s">
        <v>118</v>
      </c>
      <c r="D243" s="53">
        <v>42992</v>
      </c>
      <c r="E243" s="30" t="s">
        <v>119</v>
      </c>
      <c r="F243" s="35"/>
      <c r="G243" s="18" t="e">
        <f>ROUNDUP(DATEDIF(D243,$B$169,"d")/7,0)</f>
        <v>#VALUE!</v>
      </c>
      <c r="H243" s="56">
        <v>1835925</v>
      </c>
      <c r="I243" s="36">
        <v>1345</v>
      </c>
      <c r="J243" s="56"/>
      <c r="K243" s="20">
        <f aca="true" t="shared" si="35" ref="K243:K250">IF(J243&lt;&gt;0,-(J243-H243)/J243,"")</f>
        <v>0</v>
      </c>
      <c r="L243" s="32">
        <v>1835925</v>
      </c>
      <c r="M243" s="32">
        <v>1345</v>
      </c>
    </row>
    <row r="244" spans="2:13" ht="15.75" customHeight="1" hidden="1" outlineLevel="2">
      <c r="B244" s="30" t="s">
        <v>118</v>
      </c>
      <c r="C244" s="30" t="s">
        <v>118</v>
      </c>
      <c r="D244" s="53">
        <v>42992</v>
      </c>
      <c r="E244" s="30" t="s">
        <v>119</v>
      </c>
      <c r="F244" s="35"/>
      <c r="G244" s="18" t="e">
        <f>ROUNDUP(DATEDIF(D244,$B$178,"d")/7,0)</f>
        <v>#VALUE!</v>
      </c>
      <c r="H244" s="56">
        <v>2567700</v>
      </c>
      <c r="I244" s="36">
        <v>1902</v>
      </c>
      <c r="J244" s="56">
        <v>1835925</v>
      </c>
      <c r="K244" s="20">
        <f t="shared" si="35"/>
        <v>0.3985865435679562</v>
      </c>
      <c r="L244" s="32">
        <f>N244+H244</f>
        <v>2567700</v>
      </c>
      <c r="M244" s="32">
        <f>O244+I244</f>
        <v>1902</v>
      </c>
    </row>
    <row r="245" spans="2:13" ht="15.75" customHeight="1" hidden="1" outlineLevel="2">
      <c r="B245" s="30" t="s">
        <v>118</v>
      </c>
      <c r="C245" s="30" t="s">
        <v>118</v>
      </c>
      <c r="D245" s="53">
        <v>42992</v>
      </c>
      <c r="E245" s="30" t="s">
        <v>119</v>
      </c>
      <c r="F245" s="35"/>
      <c r="G245" s="18" t="e">
        <f>ROUNDUP(DATEDIF(D245,$B$186,"d")/7,0)</f>
        <v>#VALUE!</v>
      </c>
      <c r="H245" s="56">
        <v>816800</v>
      </c>
      <c r="I245" s="36">
        <v>714</v>
      </c>
      <c r="J245" s="56">
        <v>2567700</v>
      </c>
      <c r="K245" s="20">
        <f t="shared" si="35"/>
        <v>-0.6818943022938817</v>
      </c>
      <c r="L245" s="32">
        <v>5689500</v>
      </c>
      <c r="M245" s="32">
        <v>4324</v>
      </c>
    </row>
    <row r="246" spans="2:13" ht="15.75" customHeight="1" hidden="1" outlineLevel="2">
      <c r="B246" s="30" t="s">
        <v>118</v>
      </c>
      <c r="C246" s="30" t="s">
        <v>118</v>
      </c>
      <c r="D246" s="53">
        <v>42992</v>
      </c>
      <c r="E246" s="30" t="s">
        <v>119</v>
      </c>
      <c r="F246" s="35"/>
      <c r="G246" s="18" t="e">
        <f>ROUNDUP(DATEDIF(D246,$B$197,"d")/7,0)</f>
        <v>#VALUE!</v>
      </c>
      <c r="H246" s="56">
        <v>441100</v>
      </c>
      <c r="I246" s="36">
        <v>401</v>
      </c>
      <c r="J246" s="56"/>
      <c r="K246" s="20">
        <f t="shared" si="35"/>
        <v>0</v>
      </c>
      <c r="L246" s="32">
        <v>7304100</v>
      </c>
      <c r="M246" s="32">
        <v>5840</v>
      </c>
    </row>
    <row r="247" spans="2:13" ht="15.75" customHeight="1" hidden="1" outlineLevel="2">
      <c r="B247" s="30" t="s">
        <v>118</v>
      </c>
      <c r="C247" s="30" t="s">
        <v>118</v>
      </c>
      <c r="D247" s="53">
        <v>42992</v>
      </c>
      <c r="E247" s="30" t="s">
        <v>119</v>
      </c>
      <c r="F247" s="35"/>
      <c r="G247" s="18" t="e">
        <f>ROUNDUP(DATEDIF(D247,$B$207,"d")/7,0)</f>
        <v>#VALUE!</v>
      </c>
      <c r="H247" s="56">
        <v>166100</v>
      </c>
      <c r="I247" s="36">
        <v>151</v>
      </c>
      <c r="J247" s="56">
        <v>441100</v>
      </c>
      <c r="K247" s="20">
        <f t="shared" si="35"/>
        <v>-0.6234413965087282</v>
      </c>
      <c r="L247" s="32"/>
      <c r="M247" s="32"/>
    </row>
    <row r="248" spans="2:13" ht="15.75" customHeight="1" hidden="1" outlineLevel="2">
      <c r="B248" s="34" t="s">
        <v>118</v>
      </c>
      <c r="C248" s="34" t="s">
        <v>118</v>
      </c>
      <c r="D248" s="15">
        <v>42992</v>
      </c>
      <c r="E248" s="16" t="s">
        <v>119</v>
      </c>
      <c r="F248" s="17"/>
      <c r="G248" s="18" t="e">
        <f>ROUNDUP(DATEDIF(D248,$B$213,"d")/7,0)</f>
        <v>#VALUE!</v>
      </c>
      <c r="H248" s="19">
        <v>103400</v>
      </c>
      <c r="I248" s="19">
        <v>94</v>
      </c>
      <c r="J248" s="19"/>
      <c r="K248" s="20">
        <f t="shared" si="35"/>
        <v>0</v>
      </c>
      <c r="L248" s="19">
        <v>7759560</v>
      </c>
      <c r="M248" s="19">
        <v>6254</v>
      </c>
    </row>
    <row r="249" spans="2:13" ht="15.75" customHeight="1" hidden="1" outlineLevel="2">
      <c r="B249" s="34" t="s">
        <v>118</v>
      </c>
      <c r="C249" s="34" t="s">
        <v>118</v>
      </c>
      <c r="D249" s="15">
        <v>42992</v>
      </c>
      <c r="E249" s="16" t="s">
        <v>119</v>
      </c>
      <c r="F249" s="17"/>
      <c r="G249" s="18" t="e">
        <f>ROUNDUP(DATEDIF(D249,$B$222,"d")/7,0)</f>
        <v>#VALUE!</v>
      </c>
      <c r="H249" s="19">
        <v>33000</v>
      </c>
      <c r="I249" s="19">
        <v>30</v>
      </c>
      <c r="J249" s="19"/>
      <c r="K249" s="20">
        <f t="shared" si="35"/>
        <v>0</v>
      </c>
      <c r="L249" s="19">
        <v>8272160</v>
      </c>
      <c r="M249" s="19">
        <v>6410</v>
      </c>
    </row>
    <row r="250" spans="2:13" ht="15.75" customHeight="1" hidden="1" outlineLevel="2">
      <c r="B250" s="34" t="s">
        <v>118</v>
      </c>
      <c r="C250" s="34" t="s">
        <v>118</v>
      </c>
      <c r="D250" s="15">
        <v>42992</v>
      </c>
      <c r="E250" s="16" t="s">
        <v>119</v>
      </c>
      <c r="F250" s="17"/>
      <c r="G250" s="18" t="e">
        <f>ROUNDUP(DATEDIF(D250,$B$227,"d")/7,0)</f>
        <v>#VALUE!</v>
      </c>
      <c r="H250" s="19">
        <v>60000</v>
      </c>
      <c r="I250" s="19">
        <v>60</v>
      </c>
      <c r="J250" s="19"/>
      <c r="K250" s="20">
        <f t="shared" si="35"/>
        <v>0</v>
      </c>
      <c r="L250" s="19">
        <v>8421160</v>
      </c>
      <c r="M250" s="19">
        <v>6520</v>
      </c>
    </row>
    <row r="251" spans="1:13" s="28" customFormat="1" ht="15.75" customHeight="1" hidden="1" outlineLevel="1">
      <c r="A251" s="28">
        <v>1</v>
      </c>
      <c r="B251" s="37" t="s">
        <v>120</v>
      </c>
      <c r="C251" s="37"/>
      <c r="D251" s="23"/>
      <c r="E251" s="24"/>
      <c r="F251" s="25"/>
      <c r="G251" s="26"/>
      <c r="H251" s="23">
        <f>SUBTOTAL(9,'2017.01.02. - 2017.12.31.  alapadatok'!$H$243:$H$250)</f>
        <v>6024025</v>
      </c>
      <c r="I251" s="23">
        <f>SUBTOTAL(9,'2017.01.02. - 2017.12.31.  alapadatok'!$I$243:$I$250)</f>
        <v>4697</v>
      </c>
      <c r="J251" s="23"/>
      <c r="K251" s="27"/>
      <c r="L251" s="23"/>
      <c r="M251" s="23"/>
    </row>
    <row r="252" spans="2:13" ht="15.75" customHeight="1" hidden="1" outlineLevel="2">
      <c r="B252" s="44" t="s">
        <v>121</v>
      </c>
      <c r="C252" s="44" t="s">
        <v>121</v>
      </c>
      <c r="D252" s="15">
        <v>42929</v>
      </c>
      <c r="E252" s="45" t="s">
        <v>77</v>
      </c>
      <c r="F252" s="31">
        <v>53</v>
      </c>
      <c r="G252" s="18" t="e">
        <f>ROUNDUP(DATEDIF(D252,$B$131,"d")/7,0)</f>
        <v>#VALUE!</v>
      </c>
      <c r="H252" s="19">
        <v>141750684</v>
      </c>
      <c r="I252" s="19">
        <v>105551</v>
      </c>
      <c r="J252" s="19"/>
      <c r="K252" s="20">
        <f aca="true" t="shared" si="36" ref="K252:K262">IF(J252&lt;&gt;0,-(J252-H252)/J252,"")</f>
        <v>0</v>
      </c>
      <c r="L252" s="19">
        <v>141750684</v>
      </c>
      <c r="M252" s="19">
        <v>105551</v>
      </c>
    </row>
    <row r="253" spans="2:13" ht="15.75" customHeight="1" hidden="1" outlineLevel="2">
      <c r="B253" s="44" t="s">
        <v>121</v>
      </c>
      <c r="C253" s="44" t="s">
        <v>121</v>
      </c>
      <c r="D253" s="15">
        <v>42929</v>
      </c>
      <c r="E253" s="45" t="s">
        <v>77</v>
      </c>
      <c r="F253" s="31">
        <v>53</v>
      </c>
      <c r="G253" s="18" t="e">
        <f>ROUNDUP(DATEDIF(D253,$B$134,"d")/7,0)</f>
        <v>#VALUE!</v>
      </c>
      <c r="H253" s="19">
        <v>85163792</v>
      </c>
      <c r="I253" s="19">
        <v>64829</v>
      </c>
      <c r="J253" s="19">
        <v>141750684</v>
      </c>
      <c r="K253" s="20">
        <f t="shared" si="36"/>
        <v>-0.3992001336656689</v>
      </c>
      <c r="L253" s="19">
        <v>228727299</v>
      </c>
      <c r="M253" s="19">
        <v>171271</v>
      </c>
    </row>
    <row r="254" spans="2:13" ht="15.75" customHeight="1" hidden="1" outlineLevel="2">
      <c r="B254" s="44" t="s">
        <v>121</v>
      </c>
      <c r="C254" s="44" t="s">
        <v>121</v>
      </c>
      <c r="D254" s="15">
        <v>42929</v>
      </c>
      <c r="E254" s="45" t="s">
        <v>77</v>
      </c>
      <c r="F254" s="31">
        <v>53</v>
      </c>
      <c r="G254" s="18" t="e">
        <f aca="true" t="shared" si="37" ref="G254:G255">ROUNDUP(DATEDIF(D254,$B$140,"d")/7,0)</f>
        <v>#VALUE!</v>
      </c>
      <c r="H254" s="19">
        <v>53800659</v>
      </c>
      <c r="I254" s="19">
        <v>40218</v>
      </c>
      <c r="J254" s="19">
        <v>85163792</v>
      </c>
      <c r="K254" s="20">
        <f t="shared" si="36"/>
        <v>-0.3682683950944787</v>
      </c>
      <c r="L254" s="19">
        <v>282820418</v>
      </c>
      <c r="M254" s="19">
        <v>211730</v>
      </c>
    </row>
    <row r="255" spans="2:13" ht="15.75" customHeight="1" hidden="1" outlineLevel="2">
      <c r="B255" s="44" t="s">
        <v>121</v>
      </c>
      <c r="C255" s="44" t="s">
        <v>121</v>
      </c>
      <c r="D255" s="15">
        <v>42929</v>
      </c>
      <c r="E255" s="45" t="s">
        <v>77</v>
      </c>
      <c r="F255" s="31">
        <v>53</v>
      </c>
      <c r="G255" s="18" t="e">
        <f t="shared" si="37"/>
        <v>#VALUE!</v>
      </c>
      <c r="H255" s="19">
        <v>40678639</v>
      </c>
      <c r="I255" s="19">
        <v>30042</v>
      </c>
      <c r="J255" s="19">
        <v>53800659</v>
      </c>
      <c r="K255" s="20">
        <f t="shared" si="36"/>
        <v>-0.24390072991485104</v>
      </c>
      <c r="L255" s="19">
        <v>323644607</v>
      </c>
      <c r="M255" s="19">
        <v>241918</v>
      </c>
    </row>
    <row r="256" spans="2:13" ht="15.75" customHeight="1" hidden="1" outlineLevel="2">
      <c r="B256" s="44" t="s">
        <v>121</v>
      </c>
      <c r="C256" s="44" t="s">
        <v>121</v>
      </c>
      <c r="D256" s="15">
        <v>42929</v>
      </c>
      <c r="E256" s="45" t="s">
        <v>77</v>
      </c>
      <c r="F256" s="31">
        <v>53</v>
      </c>
      <c r="G256" s="18" t="e">
        <f>ROUNDUP(DATEDIF(D256,$B$152,"d")/7,0)</f>
        <v>#VALUE!</v>
      </c>
      <c r="H256" s="19">
        <v>27274688</v>
      </c>
      <c r="I256" s="19">
        <v>19665</v>
      </c>
      <c r="J256" s="19">
        <v>40678639</v>
      </c>
      <c r="K256" s="20">
        <f t="shared" si="36"/>
        <v>-0.3295083446621702</v>
      </c>
      <c r="L256" s="19">
        <v>351203645</v>
      </c>
      <c r="M256" s="19">
        <v>261863</v>
      </c>
    </row>
    <row r="257" spans="2:13" ht="15.75" customHeight="1" hidden="1" outlineLevel="2">
      <c r="B257" s="44" t="s">
        <v>121</v>
      </c>
      <c r="C257" s="44" t="s">
        <v>121</v>
      </c>
      <c r="D257" s="15">
        <v>42929</v>
      </c>
      <c r="E257" s="45" t="s">
        <v>77</v>
      </c>
      <c r="F257" s="31">
        <v>53</v>
      </c>
      <c r="G257" s="18" t="e">
        <f aca="true" t="shared" si="38" ref="G257:G258">ROUNDUP(DATEDIF(D257,$B$154,"d")/7,0)</f>
        <v>#VALUE!</v>
      </c>
      <c r="H257" s="19">
        <v>15919434</v>
      </c>
      <c r="I257" s="19">
        <v>11417</v>
      </c>
      <c r="J257" s="19">
        <v>27274688</v>
      </c>
      <c r="K257" s="20">
        <f t="shared" si="36"/>
        <v>-0.4163293820262949</v>
      </c>
      <c r="L257" s="19">
        <v>367197384</v>
      </c>
      <c r="M257" s="19">
        <v>273301</v>
      </c>
    </row>
    <row r="258" spans="2:13" ht="15.75" customHeight="1" hidden="1" outlineLevel="2">
      <c r="B258" s="44" t="s">
        <v>121</v>
      </c>
      <c r="C258" s="44" t="s">
        <v>121</v>
      </c>
      <c r="D258" s="15">
        <v>42929</v>
      </c>
      <c r="E258" s="45" t="s">
        <v>77</v>
      </c>
      <c r="F258" s="31">
        <v>53</v>
      </c>
      <c r="G258" s="18" t="e">
        <f t="shared" si="38"/>
        <v>#VALUE!</v>
      </c>
      <c r="H258" s="19">
        <v>9326954</v>
      </c>
      <c r="I258" s="19">
        <v>7621</v>
      </c>
      <c r="J258" s="19">
        <v>15919434</v>
      </c>
      <c r="K258" s="20">
        <f t="shared" si="36"/>
        <v>-0.41411522545336726</v>
      </c>
      <c r="L258" s="19">
        <v>376497548</v>
      </c>
      <c r="M258" s="19">
        <v>280907</v>
      </c>
    </row>
    <row r="259" spans="2:13" ht="15.75" customHeight="1" hidden="1" outlineLevel="2">
      <c r="B259" s="44" t="s">
        <v>121</v>
      </c>
      <c r="C259" s="44" t="s">
        <v>121</v>
      </c>
      <c r="D259" s="15">
        <v>42929</v>
      </c>
      <c r="E259" s="45" t="s">
        <v>77</v>
      </c>
      <c r="F259" s="31">
        <v>53</v>
      </c>
      <c r="G259" s="18" t="e">
        <f>ROUNDUP(DATEDIF(D259,$B$156,"d")/7,0)</f>
        <v>#VALUE!</v>
      </c>
      <c r="H259" s="19">
        <v>5112201</v>
      </c>
      <c r="I259" s="19">
        <v>3691</v>
      </c>
      <c r="J259" s="19">
        <v>9326954</v>
      </c>
      <c r="K259" s="20">
        <f t="shared" si="36"/>
        <v>-0.4518895450754877</v>
      </c>
      <c r="L259" s="19">
        <v>381641109</v>
      </c>
      <c r="M259" s="19">
        <v>284626</v>
      </c>
    </row>
    <row r="260" spans="2:13" ht="15.75" customHeight="1" hidden="1" outlineLevel="2">
      <c r="B260" s="44" t="s">
        <v>121</v>
      </c>
      <c r="C260" s="44" t="s">
        <v>121</v>
      </c>
      <c r="D260" s="15">
        <v>42929</v>
      </c>
      <c r="E260" s="45" t="s">
        <v>77</v>
      </c>
      <c r="F260" s="31">
        <v>53</v>
      </c>
      <c r="G260" s="18" t="e">
        <f>ROUNDUP(DATEDIF(D260,$B$162,"d")/7,0)</f>
        <v>#VALUE!</v>
      </c>
      <c r="H260" s="19">
        <v>1773185</v>
      </c>
      <c r="I260" s="19">
        <v>1167</v>
      </c>
      <c r="J260" s="19">
        <v>5112201</v>
      </c>
      <c r="K260" s="20">
        <f t="shared" si="36"/>
        <v>-0.6531464627466721</v>
      </c>
      <c r="L260" s="19">
        <v>383414294</v>
      </c>
      <c r="M260" s="19">
        <v>285793</v>
      </c>
    </row>
    <row r="261" spans="2:13" ht="15.75" customHeight="1" hidden="1" outlineLevel="2">
      <c r="B261" s="44" t="s">
        <v>121</v>
      </c>
      <c r="C261" s="44" t="s">
        <v>121</v>
      </c>
      <c r="D261" s="15">
        <v>42929</v>
      </c>
      <c r="E261" s="45" t="s">
        <v>77</v>
      </c>
      <c r="F261" s="31">
        <v>53</v>
      </c>
      <c r="G261" s="18" t="e">
        <f>ROUNDUP(DATEDIF(D261,$B$169,"d")/7,0)</f>
        <v>#VALUE!</v>
      </c>
      <c r="H261" s="19">
        <v>1351370</v>
      </c>
      <c r="I261" s="19">
        <v>919</v>
      </c>
      <c r="J261" s="19">
        <v>1773185</v>
      </c>
      <c r="K261" s="20">
        <f t="shared" si="36"/>
        <v>-0.23788549982094367</v>
      </c>
      <c r="L261" s="19">
        <v>384637664</v>
      </c>
      <c r="M261" s="19">
        <v>286584</v>
      </c>
    </row>
    <row r="262" spans="2:13" ht="15.75" customHeight="1" hidden="1" outlineLevel="2">
      <c r="B262" s="44" t="s">
        <v>121</v>
      </c>
      <c r="C262" s="44" t="s">
        <v>121</v>
      </c>
      <c r="D262" s="15">
        <v>42929</v>
      </c>
      <c r="E262" s="45" t="s">
        <v>77</v>
      </c>
      <c r="F262" s="31">
        <v>53</v>
      </c>
      <c r="G262" s="18" t="e">
        <f>ROUNDUP(DATEDIF(D262,$B$178,"d")/7,0)</f>
        <v>#VALUE!</v>
      </c>
      <c r="H262" s="19">
        <v>313995</v>
      </c>
      <c r="I262" s="19">
        <v>194</v>
      </c>
      <c r="J262" s="63">
        <v>1351370</v>
      </c>
      <c r="K262" s="63">
        <f t="shared" si="36"/>
        <v>-0.7676469064726906</v>
      </c>
      <c r="L262" s="19">
        <v>385000499</v>
      </c>
      <c r="M262" s="19">
        <v>286822</v>
      </c>
    </row>
    <row r="263" spans="1:13" s="28" customFormat="1" ht="15.75" customHeight="1" hidden="1" outlineLevel="1">
      <c r="A263" s="28">
        <v>1</v>
      </c>
      <c r="B263" s="46" t="s">
        <v>122</v>
      </c>
      <c r="C263" s="46"/>
      <c r="D263" s="23"/>
      <c r="E263" s="24"/>
      <c r="F263" s="25"/>
      <c r="G263" s="26"/>
      <c r="H263" s="23">
        <f>SUBTOTAL(9,'2017.01.02. - 2017.12.31.  alapadatok'!$H$252:$H$262)</f>
        <v>382465601</v>
      </c>
      <c r="I263" s="23">
        <f>SUBTOTAL(9,'2017.01.02. - 2017.12.31.  alapadatok'!$I$252:$I$262)</f>
        <v>285314</v>
      </c>
      <c r="J263" s="64"/>
      <c r="K263" s="64"/>
      <c r="L263" s="23"/>
      <c r="M263" s="23"/>
    </row>
    <row r="264" spans="2:13" ht="15.75" customHeight="1" hidden="1" outlineLevel="2">
      <c r="B264" s="44" t="s">
        <v>123</v>
      </c>
      <c r="C264" s="44" t="s">
        <v>124</v>
      </c>
      <c r="D264" s="15">
        <v>42820</v>
      </c>
      <c r="E264" s="45" t="s">
        <v>60</v>
      </c>
      <c r="F264" s="31"/>
      <c r="G264" s="18" t="e">
        <f>ROUNDUP(DATEDIF(D264,$B$76,"d")/7,0)</f>
        <v>#VALUE!</v>
      </c>
      <c r="H264" s="19">
        <v>161358225</v>
      </c>
      <c r="I264" s="19">
        <v>112932</v>
      </c>
      <c r="J264" s="19"/>
      <c r="K264" s="20">
        <f aca="true" t="shared" si="39" ref="K264:K280">IF(J264&lt;&gt;0,-(J264-H264)/J264,"")</f>
        <v>0</v>
      </c>
      <c r="L264" s="19">
        <v>161358225</v>
      </c>
      <c r="M264" s="19">
        <v>112932</v>
      </c>
    </row>
    <row r="265" spans="2:13" ht="15.75" customHeight="1" hidden="1" outlineLevel="2">
      <c r="B265" s="44" t="s">
        <v>123</v>
      </c>
      <c r="C265" s="44" t="s">
        <v>124</v>
      </c>
      <c r="D265" s="15">
        <v>42820</v>
      </c>
      <c r="E265" s="45" t="s">
        <v>60</v>
      </c>
      <c r="F265" s="31"/>
      <c r="G265" s="18" t="e">
        <f>ROUNDUP(DATEDIF(D265,$B$85,"d")/7,0)</f>
        <v>#VALUE!</v>
      </c>
      <c r="H265" s="19">
        <v>82006574</v>
      </c>
      <c r="I265" s="19">
        <v>58397</v>
      </c>
      <c r="J265" s="19">
        <v>161358225</v>
      </c>
      <c r="K265" s="20">
        <f t="shared" si="39"/>
        <v>-0.49177320214076475</v>
      </c>
      <c r="L265" s="19">
        <v>243184209</v>
      </c>
      <c r="M265" s="19">
        <v>171422</v>
      </c>
    </row>
    <row r="266" spans="2:13" ht="15.75" customHeight="1" hidden="1" outlineLevel="2">
      <c r="B266" s="44" t="s">
        <v>123</v>
      </c>
      <c r="C266" s="44" t="s">
        <v>124</v>
      </c>
      <c r="D266" s="15">
        <v>42820</v>
      </c>
      <c r="E266" s="45" t="s">
        <v>60</v>
      </c>
      <c r="F266" s="31"/>
      <c r="G266" s="18" t="e">
        <f>ROUNDUP(DATEDIF(D266,$B$71,"d")/7,0)</f>
        <v>#VALUE!</v>
      </c>
      <c r="H266" s="19">
        <v>59250060</v>
      </c>
      <c r="I266" s="19">
        <v>42212</v>
      </c>
      <c r="J266" s="19">
        <v>82006574</v>
      </c>
      <c r="K266" s="20">
        <f t="shared" si="39"/>
        <v>-0.27749621633992416</v>
      </c>
      <c r="L266" s="19">
        <v>302712499</v>
      </c>
      <c r="M266" s="19">
        <v>213896</v>
      </c>
    </row>
    <row r="267" spans="2:13" ht="15.75" customHeight="1" hidden="1" outlineLevel="2">
      <c r="B267" s="44" t="s">
        <v>123</v>
      </c>
      <c r="C267" s="44" t="s">
        <v>124</v>
      </c>
      <c r="D267" s="15">
        <v>42820</v>
      </c>
      <c r="E267" s="45" t="s">
        <v>60</v>
      </c>
      <c r="F267" s="31"/>
      <c r="G267" s="18" t="e">
        <f>ROUNDUP(DATEDIF(D267,$B$77,"d")/7,0)</f>
        <v>#VALUE!</v>
      </c>
      <c r="H267" s="19">
        <v>49942035</v>
      </c>
      <c r="I267" s="19">
        <v>34612</v>
      </c>
      <c r="J267" s="19">
        <v>59250060</v>
      </c>
      <c r="K267" s="20">
        <f t="shared" si="39"/>
        <v>-0.15709730926854756</v>
      </c>
      <c r="L267" s="19">
        <v>352509634</v>
      </c>
      <c r="M267" s="19">
        <v>248424</v>
      </c>
    </row>
    <row r="268" spans="2:13" ht="15.75" customHeight="1" hidden="1" outlineLevel="2">
      <c r="B268" s="44" t="s">
        <v>123</v>
      </c>
      <c r="C268" s="44" t="s">
        <v>124</v>
      </c>
      <c r="D268" s="15">
        <v>42820</v>
      </c>
      <c r="E268" s="45" t="s">
        <v>60</v>
      </c>
      <c r="F268" s="31"/>
      <c r="G268" s="18" t="e">
        <f>ROUNDUP(DATEDIF(D268,$B$82,"d")/7,0)</f>
        <v>#VALUE!</v>
      </c>
      <c r="H268" s="19">
        <v>22723853</v>
      </c>
      <c r="I268" s="19">
        <v>15933</v>
      </c>
      <c r="J268" s="19">
        <v>49942035</v>
      </c>
      <c r="K268" s="20">
        <f t="shared" si="39"/>
        <v>-0.5449954532289283</v>
      </c>
      <c r="L268" s="19">
        <v>375258797</v>
      </c>
      <c r="M268" s="19">
        <v>264376</v>
      </c>
    </row>
    <row r="269" spans="2:13" ht="15.75" customHeight="1" hidden="1" outlineLevel="2">
      <c r="B269" s="44" t="s">
        <v>123</v>
      </c>
      <c r="C269" s="44" t="s">
        <v>124</v>
      </c>
      <c r="D269" s="15">
        <v>42820</v>
      </c>
      <c r="E269" s="45" t="s">
        <v>60</v>
      </c>
      <c r="F269" s="31"/>
      <c r="G269" s="18" t="e">
        <f>ROUNDUP(DATEDIF(D269,$B$89,"d")/7,0)</f>
        <v>#VALUE!</v>
      </c>
      <c r="H269" s="19">
        <v>16803677</v>
      </c>
      <c r="I269" s="19">
        <v>11900</v>
      </c>
      <c r="J269" s="19">
        <v>22723853</v>
      </c>
      <c r="K269" s="20">
        <f t="shared" si="39"/>
        <v>-0.2605269449683555</v>
      </c>
      <c r="L269" s="19">
        <v>392213444</v>
      </c>
      <c r="M269" s="19">
        <v>276444</v>
      </c>
    </row>
    <row r="270" spans="2:13" ht="15.75" customHeight="1" hidden="1" outlineLevel="2">
      <c r="B270" s="34" t="s">
        <v>123</v>
      </c>
      <c r="C270" s="34" t="s">
        <v>124</v>
      </c>
      <c r="D270" s="15">
        <v>42820</v>
      </c>
      <c r="E270" s="16" t="s">
        <v>60</v>
      </c>
      <c r="F270" s="17"/>
      <c r="G270" s="18" t="e">
        <f>ROUNDUP(DATEDIF(D270,$B$91,"d")/7,0)</f>
        <v>#VALUE!</v>
      </c>
      <c r="H270" s="19">
        <v>6363675</v>
      </c>
      <c r="I270" s="19">
        <v>4553</v>
      </c>
      <c r="J270" s="19">
        <v>16803677</v>
      </c>
      <c r="K270" s="20">
        <f t="shared" si="39"/>
        <v>-0.6212927087327375</v>
      </c>
      <c r="L270" s="19">
        <v>398577119</v>
      </c>
      <c r="M270" s="19">
        <v>280997</v>
      </c>
    </row>
    <row r="271" spans="2:13" ht="15.75" customHeight="1" hidden="1" outlineLevel="2">
      <c r="B271" s="65" t="s">
        <v>123</v>
      </c>
      <c r="C271" s="65" t="s">
        <v>124</v>
      </c>
      <c r="D271" s="66">
        <v>42820</v>
      </c>
      <c r="E271" s="65" t="s">
        <v>60</v>
      </c>
      <c r="F271" s="31"/>
      <c r="G271" s="18" t="e">
        <f>ROUNDUP(DATEDIF(D271,$B$100,"d")/7,0)</f>
        <v>#VALUE!</v>
      </c>
      <c r="H271" s="19">
        <v>3360510</v>
      </c>
      <c r="I271" s="19">
        <v>2376</v>
      </c>
      <c r="J271" s="19">
        <v>6363675</v>
      </c>
      <c r="K271" s="20">
        <f t="shared" si="39"/>
        <v>-0.4719230633242584</v>
      </c>
      <c r="L271" s="32">
        <v>401914429</v>
      </c>
      <c r="M271" s="32">
        <v>283344</v>
      </c>
    </row>
    <row r="272" spans="2:13" ht="15.75" customHeight="1" hidden="1" outlineLevel="2">
      <c r="B272" s="65" t="s">
        <v>123</v>
      </c>
      <c r="C272" s="65" t="s">
        <v>124</v>
      </c>
      <c r="D272" s="66">
        <v>42820</v>
      </c>
      <c r="E272" s="65" t="s">
        <v>60</v>
      </c>
      <c r="F272" s="31"/>
      <c r="G272" s="18" t="e">
        <f>ROUNDUP(DATEDIF(D272,$B$98,"d")/7,0)</f>
        <v>#VALUE!</v>
      </c>
      <c r="H272" s="19">
        <v>1847540</v>
      </c>
      <c r="I272" s="19">
        <v>1465</v>
      </c>
      <c r="J272" s="19">
        <v>3360510</v>
      </c>
      <c r="K272" s="20">
        <f t="shared" si="39"/>
        <v>-0.45022035345825484</v>
      </c>
      <c r="L272" s="32">
        <v>403770369</v>
      </c>
      <c r="M272" s="32">
        <v>284818</v>
      </c>
    </row>
    <row r="273" spans="2:13" ht="15.75" customHeight="1" hidden="1" outlineLevel="2">
      <c r="B273" s="65" t="s">
        <v>123</v>
      </c>
      <c r="C273" s="65" t="s">
        <v>124</v>
      </c>
      <c r="D273" s="66">
        <v>42820</v>
      </c>
      <c r="E273" s="65" t="s">
        <v>60</v>
      </c>
      <c r="F273" s="31"/>
      <c r="G273" s="18" t="e">
        <f>ROUNDUP(DATEDIF(D273,$B$102,"d")/7,0)</f>
        <v>#VALUE!</v>
      </c>
      <c r="H273" s="19">
        <v>1435715</v>
      </c>
      <c r="I273" s="19">
        <v>1130</v>
      </c>
      <c r="J273" s="19">
        <v>1847540</v>
      </c>
      <c r="K273" s="20">
        <f t="shared" si="39"/>
        <v>-0.22290451086309362</v>
      </c>
      <c r="L273" s="47">
        <v>405206084</v>
      </c>
      <c r="M273" s="32">
        <v>285948</v>
      </c>
    </row>
    <row r="274" spans="2:13" ht="15.75" customHeight="1" hidden="1" outlineLevel="2">
      <c r="B274" s="65" t="s">
        <v>123</v>
      </c>
      <c r="C274" s="65" t="s">
        <v>124</v>
      </c>
      <c r="D274" s="66">
        <v>42820</v>
      </c>
      <c r="E274" s="65" t="s">
        <v>60</v>
      </c>
      <c r="F274" s="31"/>
      <c r="G274" s="18" t="e">
        <f>ROUNDUP(DATEDIF(D274,$B$110,"d")/7,0)</f>
        <v>#VALUE!</v>
      </c>
      <c r="H274" s="19">
        <v>821270</v>
      </c>
      <c r="I274" s="19">
        <v>628</v>
      </c>
      <c r="J274" s="19">
        <v>1435715</v>
      </c>
      <c r="K274" s="20">
        <f t="shared" si="39"/>
        <v>-0.4279714288699359</v>
      </c>
      <c r="L274" s="47">
        <v>406037954</v>
      </c>
      <c r="M274" s="32">
        <v>286664</v>
      </c>
    </row>
    <row r="275" spans="2:13" ht="15.75" customHeight="1" hidden="1" outlineLevel="2">
      <c r="B275" s="65" t="s">
        <v>123</v>
      </c>
      <c r="C275" s="65" t="s">
        <v>124</v>
      </c>
      <c r="D275" s="66">
        <v>42820</v>
      </c>
      <c r="E275" s="65" t="s">
        <v>60</v>
      </c>
      <c r="F275" s="31"/>
      <c r="G275" s="18" t="e">
        <f>ROUNDUP(DATEDIF(D275,$B$113,"d")/7,0)</f>
        <v>#VALUE!</v>
      </c>
      <c r="H275" s="19">
        <v>1216235</v>
      </c>
      <c r="I275" s="19">
        <v>1318</v>
      </c>
      <c r="J275" s="19">
        <v>821270</v>
      </c>
      <c r="K275" s="20">
        <f t="shared" si="39"/>
        <v>0.4809197949517211</v>
      </c>
      <c r="L275" s="47">
        <v>407254189</v>
      </c>
      <c r="M275" s="32">
        <v>287982</v>
      </c>
    </row>
    <row r="276" spans="2:13" ht="15.75" customHeight="1" hidden="1" outlineLevel="2">
      <c r="B276" s="65" t="s">
        <v>123</v>
      </c>
      <c r="C276" s="65" t="s">
        <v>124</v>
      </c>
      <c r="D276" s="66">
        <v>42820</v>
      </c>
      <c r="E276" s="65" t="s">
        <v>60</v>
      </c>
      <c r="F276" s="31"/>
      <c r="G276" s="18" t="e">
        <f>ROUNDUP(DATEDIF(D276,$B$123,"d")/7,0)</f>
        <v>#VALUE!</v>
      </c>
      <c r="H276" s="19">
        <v>709255</v>
      </c>
      <c r="I276" s="19">
        <v>704</v>
      </c>
      <c r="J276" s="19">
        <v>1216235</v>
      </c>
      <c r="K276" s="20">
        <f t="shared" si="39"/>
        <v>-0.41684378430155355</v>
      </c>
      <c r="L276" s="47">
        <v>407963444</v>
      </c>
      <c r="M276" s="32">
        <v>288686</v>
      </c>
    </row>
    <row r="277" spans="2:13" ht="15.75" customHeight="1" hidden="1" outlineLevel="2">
      <c r="B277" s="65" t="s">
        <v>123</v>
      </c>
      <c r="C277" s="65" t="s">
        <v>124</v>
      </c>
      <c r="D277" s="66">
        <v>42820</v>
      </c>
      <c r="E277" s="65" t="s">
        <v>60</v>
      </c>
      <c r="F277" s="31"/>
      <c r="G277" s="18" t="e">
        <f>ROUNDUP(DATEDIF(D277,$B$122,"d")/7,0)</f>
        <v>#VALUE!</v>
      </c>
      <c r="H277" s="19">
        <v>485195</v>
      </c>
      <c r="I277" s="19">
        <v>397</v>
      </c>
      <c r="J277" s="19">
        <v>709255</v>
      </c>
      <c r="K277" s="20">
        <f t="shared" si="39"/>
        <v>-0.31590894671169045</v>
      </c>
      <c r="L277" s="47">
        <v>408494639</v>
      </c>
      <c r="M277" s="32">
        <v>289129</v>
      </c>
    </row>
    <row r="278" spans="2:13" ht="15.75" customHeight="1" hidden="1" outlineLevel="2">
      <c r="B278" s="65" t="s">
        <v>123</v>
      </c>
      <c r="C278" s="65" t="s">
        <v>124</v>
      </c>
      <c r="D278" s="66">
        <v>42820</v>
      </c>
      <c r="E278" s="65" t="s">
        <v>60</v>
      </c>
      <c r="F278" s="31"/>
      <c r="G278" s="18" t="e">
        <f aca="true" t="shared" si="40" ref="G278:G279">ROUNDUP(DATEDIF(D278,$B$128,"d")/7,0)</f>
        <v>#VALUE!</v>
      </c>
      <c r="H278" s="19">
        <v>228055</v>
      </c>
      <c r="I278" s="19">
        <v>181</v>
      </c>
      <c r="J278" s="19">
        <v>485195</v>
      </c>
      <c r="K278" s="20">
        <f t="shared" si="39"/>
        <v>-0.5299724852894198</v>
      </c>
      <c r="L278" s="47">
        <v>408722694</v>
      </c>
      <c r="M278" s="32">
        <v>289310</v>
      </c>
    </row>
    <row r="279" spans="2:13" ht="15.75" customHeight="1" hidden="1" outlineLevel="2">
      <c r="B279" s="65" t="s">
        <v>123</v>
      </c>
      <c r="C279" s="65" t="s">
        <v>124</v>
      </c>
      <c r="D279" s="66">
        <v>42820</v>
      </c>
      <c r="E279" s="65" t="s">
        <v>60</v>
      </c>
      <c r="F279" s="31"/>
      <c r="G279" s="18" t="e">
        <f t="shared" si="40"/>
        <v>#VALUE!</v>
      </c>
      <c r="H279" s="19">
        <v>144555</v>
      </c>
      <c r="I279" s="19">
        <v>109</v>
      </c>
      <c r="J279" s="19">
        <v>228055</v>
      </c>
      <c r="K279" s="20">
        <f t="shared" si="39"/>
        <v>-0.3661397469908575</v>
      </c>
      <c r="L279" s="47">
        <v>408867249</v>
      </c>
      <c r="M279" s="32">
        <v>289419</v>
      </c>
    </row>
    <row r="280" spans="2:13" ht="15.75" customHeight="1" hidden="1" outlineLevel="2">
      <c r="B280" s="65" t="s">
        <v>123</v>
      </c>
      <c r="C280" s="65" t="s">
        <v>124</v>
      </c>
      <c r="D280" s="66">
        <v>42820</v>
      </c>
      <c r="E280" s="65" t="s">
        <v>60</v>
      </c>
      <c r="F280" s="31"/>
      <c r="G280" s="18" t="e">
        <f>ROUNDUP(DATEDIF(D280,$B$131,"d")/7,0)</f>
        <v>#VALUE!</v>
      </c>
      <c r="H280" s="19">
        <v>226100</v>
      </c>
      <c r="I280" s="19">
        <v>168</v>
      </c>
      <c r="J280" s="19">
        <v>144555</v>
      </c>
      <c r="K280" s="20">
        <f t="shared" si="39"/>
        <v>0.5641105461589014</v>
      </c>
      <c r="L280" s="47">
        <v>409093349</v>
      </c>
      <c r="M280" s="32">
        <v>289587</v>
      </c>
    </row>
    <row r="281" spans="1:13" s="28" customFormat="1" ht="15.75" customHeight="1" hidden="1" outlineLevel="1">
      <c r="A281" s="28">
        <v>1</v>
      </c>
      <c r="B281" s="23" t="s">
        <v>125</v>
      </c>
      <c r="C281" s="23"/>
      <c r="D281" s="23"/>
      <c r="E281" s="23"/>
      <c r="F281" s="25"/>
      <c r="G281" s="26"/>
      <c r="H281" s="23">
        <f>SUBTOTAL(9,'2017.01.02. - 2017.12.31.  alapadatok'!$H$264:$H$280)</f>
        <v>408922529</v>
      </c>
      <c r="I281" s="23">
        <f>SUBTOTAL(9,'2017.01.02. - 2017.12.31.  alapadatok'!$I$264:$I$280)</f>
        <v>289015</v>
      </c>
      <c r="J281" s="23"/>
      <c r="K281" s="27"/>
      <c r="L281" s="23"/>
      <c r="M281" s="59"/>
    </row>
    <row r="282" spans="2:13" ht="15.75" customHeight="1" hidden="1" outlineLevel="2">
      <c r="B282" s="65" t="s">
        <v>126</v>
      </c>
      <c r="C282" s="65" t="s">
        <v>127</v>
      </c>
      <c r="D282" s="66">
        <v>43006</v>
      </c>
      <c r="E282" s="65" t="s">
        <v>33</v>
      </c>
      <c r="F282" s="31"/>
      <c r="G282" s="18" t="e">
        <f>ROUNDUP(DATEDIF(D282,$B$186,"d")/7,0)</f>
        <v>#VALUE!</v>
      </c>
      <c r="H282" s="19">
        <v>3421615</v>
      </c>
      <c r="I282" s="19">
        <v>4068</v>
      </c>
      <c r="J282" s="19"/>
      <c r="K282" s="20">
        <f aca="true" t="shared" si="41" ref="K282:K284">IF(J282&lt;&gt;0,-(J282-H282)/J282,"")</f>
        <v>0</v>
      </c>
      <c r="L282" s="47">
        <v>3421615</v>
      </c>
      <c r="M282" s="32">
        <v>4068</v>
      </c>
    </row>
    <row r="283" spans="2:13" ht="15.75" customHeight="1" hidden="1" outlineLevel="2">
      <c r="B283" s="65" t="s">
        <v>126</v>
      </c>
      <c r="C283" s="65" t="s">
        <v>127</v>
      </c>
      <c r="D283" s="66">
        <v>43006</v>
      </c>
      <c r="E283" s="65" t="s">
        <v>33</v>
      </c>
      <c r="F283" s="31"/>
      <c r="G283" s="18" t="e">
        <f>ROUNDUP(DATEDIF(D283,$B$194,"d")/7,0)</f>
        <v>#VALUE!</v>
      </c>
      <c r="H283" s="19">
        <v>2880855</v>
      </c>
      <c r="I283" s="19">
        <v>3179</v>
      </c>
      <c r="J283" s="19">
        <v>3421615</v>
      </c>
      <c r="K283" s="20">
        <f t="shared" si="41"/>
        <v>-0.15804232796501066</v>
      </c>
      <c r="L283" s="47">
        <v>6302470</v>
      </c>
      <c r="M283" s="32">
        <v>7247</v>
      </c>
    </row>
    <row r="284" spans="2:13" ht="15.75" customHeight="1" hidden="1" outlineLevel="2">
      <c r="B284" s="65" t="s">
        <v>126</v>
      </c>
      <c r="C284" s="65" t="s">
        <v>127</v>
      </c>
      <c r="D284" s="66">
        <v>43006</v>
      </c>
      <c r="E284" s="65" t="s">
        <v>33</v>
      </c>
      <c r="F284" s="31"/>
      <c r="G284" s="18" t="e">
        <f>ROUNDUP(DATEDIF(D284,$B$197,"d")/7,0)</f>
        <v>#VALUE!</v>
      </c>
      <c r="H284" s="19">
        <v>1275070</v>
      </c>
      <c r="I284" s="19">
        <v>1083</v>
      </c>
      <c r="J284" s="19">
        <v>2880855</v>
      </c>
      <c r="K284" s="20">
        <f t="shared" si="41"/>
        <v>-0.5573987583547245</v>
      </c>
      <c r="L284" s="19">
        <v>7577540</v>
      </c>
      <c r="M284" s="32">
        <v>8330</v>
      </c>
    </row>
    <row r="285" spans="1:13" s="28" customFormat="1" ht="15.75" customHeight="1" hidden="1" outlineLevel="1">
      <c r="A285" s="28">
        <v>1</v>
      </c>
      <c r="B285" s="23" t="s">
        <v>128</v>
      </c>
      <c r="C285" s="23"/>
      <c r="D285" s="23"/>
      <c r="E285" s="23"/>
      <c r="F285" s="25"/>
      <c r="G285" s="26"/>
      <c r="H285" s="23">
        <f>SUBTOTAL(9,'2017.01.02. - 2017.12.31.  alapadatok'!$H$282:$H$284)</f>
        <v>7577540</v>
      </c>
      <c r="I285" s="23">
        <f>SUBTOTAL(9,'2017.01.02. - 2017.12.31.  alapadatok'!$I$282:$I$284)</f>
        <v>8330</v>
      </c>
      <c r="J285" s="23"/>
      <c r="K285" s="27"/>
      <c r="L285" s="23"/>
      <c r="M285" s="59"/>
    </row>
    <row r="286" spans="2:13" ht="15.75" customHeight="1" hidden="1" outlineLevel="2">
      <c r="B286" s="65" t="s">
        <v>129</v>
      </c>
      <c r="C286" s="65" t="s">
        <v>130</v>
      </c>
      <c r="D286" s="66">
        <v>43013</v>
      </c>
      <c r="E286" s="65" t="s">
        <v>44</v>
      </c>
      <c r="F286" s="31">
        <v>65</v>
      </c>
      <c r="G286" s="18" t="e">
        <f>ROUNDUP(DATEDIF(D286,$B$194,"d")/7,0)</f>
        <v>#VALUE!</v>
      </c>
      <c r="H286" s="19">
        <v>90977826</v>
      </c>
      <c r="I286" s="19">
        <v>58317</v>
      </c>
      <c r="J286" s="19"/>
      <c r="K286" s="20"/>
      <c r="L286" s="19">
        <v>90977826</v>
      </c>
      <c r="M286" s="32">
        <v>58317</v>
      </c>
    </row>
    <row r="287" spans="2:13" ht="15.75" customHeight="1" hidden="1" outlineLevel="2">
      <c r="B287" s="65" t="s">
        <v>129</v>
      </c>
      <c r="C287" s="65" t="s">
        <v>130</v>
      </c>
      <c r="D287" s="66">
        <v>43013</v>
      </c>
      <c r="E287" s="65" t="s">
        <v>44</v>
      </c>
      <c r="F287" s="31">
        <v>65</v>
      </c>
      <c r="G287" s="18" t="e">
        <f>ROUNDUP(DATEDIF(D287,$B$197,"d")/7,0)</f>
        <v>#VALUE!</v>
      </c>
      <c r="H287" s="19">
        <v>49360003</v>
      </c>
      <c r="I287" s="19">
        <v>31757</v>
      </c>
      <c r="J287" s="19">
        <v>90977826</v>
      </c>
      <c r="K287" s="20">
        <f aca="true" t="shared" si="42" ref="K287:K296">IF(J287&lt;&gt;0,-(J287-H287)/J287,"")</f>
        <v>-0.45745018132220483</v>
      </c>
      <c r="L287" s="19">
        <v>140337829</v>
      </c>
      <c r="M287" s="32">
        <v>90074</v>
      </c>
    </row>
    <row r="288" spans="2:13" ht="15.75" customHeight="1" hidden="1" outlineLevel="2">
      <c r="B288" s="65" t="s">
        <v>129</v>
      </c>
      <c r="C288" s="65" t="s">
        <v>130</v>
      </c>
      <c r="D288" s="66">
        <v>43013</v>
      </c>
      <c r="E288" s="65" t="s">
        <v>44</v>
      </c>
      <c r="F288" s="31">
        <v>65</v>
      </c>
      <c r="G288" s="18" t="e">
        <f>ROUNDUP(DATEDIF(D288,$B$207,"d")/7,0)</f>
        <v>#VALUE!</v>
      </c>
      <c r="H288" s="19">
        <v>33043491</v>
      </c>
      <c r="I288" s="19">
        <v>21808</v>
      </c>
      <c r="J288" s="19">
        <v>49360003</v>
      </c>
      <c r="K288" s="20">
        <f t="shared" si="42"/>
        <v>-0.3305614061652306</v>
      </c>
      <c r="L288" s="19">
        <v>173381320</v>
      </c>
      <c r="M288" s="32">
        <v>111882</v>
      </c>
    </row>
    <row r="289" spans="2:13" ht="15.75" customHeight="1" hidden="1" outlineLevel="2">
      <c r="B289" s="65" t="s">
        <v>129</v>
      </c>
      <c r="C289" s="65" t="s">
        <v>130</v>
      </c>
      <c r="D289" s="66">
        <v>43013</v>
      </c>
      <c r="E289" s="65" t="s">
        <v>44</v>
      </c>
      <c r="F289" s="31">
        <v>65</v>
      </c>
      <c r="G289" s="18" t="e">
        <f>ROUNDUP(DATEDIF(D289,$B$208,"d")/7,0)</f>
        <v>#VALUE!</v>
      </c>
      <c r="H289" s="19">
        <v>17429792</v>
      </c>
      <c r="I289" s="19">
        <v>15911</v>
      </c>
      <c r="J289" s="19">
        <v>33043491</v>
      </c>
      <c r="K289" s="20">
        <f t="shared" si="42"/>
        <v>-0.47251965598913265</v>
      </c>
      <c r="L289" s="19">
        <v>190811112</v>
      </c>
      <c r="M289" s="32">
        <v>127793</v>
      </c>
    </row>
    <row r="290" spans="2:13" ht="15.75" customHeight="1" hidden="1" outlineLevel="2">
      <c r="B290" s="30" t="s">
        <v>129</v>
      </c>
      <c r="C290" s="30" t="s">
        <v>130</v>
      </c>
      <c r="D290" s="53">
        <v>43013</v>
      </c>
      <c r="E290" s="30" t="s">
        <v>44</v>
      </c>
      <c r="F290" s="35">
        <v>65</v>
      </c>
      <c r="G290" s="18" t="e">
        <f>ROUNDUP(DATEDIF(D290,$B$213,"d")/7,0)</f>
        <v>#VALUE!</v>
      </c>
      <c r="H290" s="19">
        <v>8579850</v>
      </c>
      <c r="I290" s="19">
        <v>5414</v>
      </c>
      <c r="J290" s="19">
        <v>17429792</v>
      </c>
      <c r="K290" s="20">
        <f t="shared" si="42"/>
        <v>-0.507747998369688</v>
      </c>
      <c r="L290" s="19">
        <v>199390962</v>
      </c>
      <c r="M290" s="19">
        <v>133207</v>
      </c>
    </row>
    <row r="291" spans="2:13" ht="15.75" customHeight="1" hidden="1" outlineLevel="2">
      <c r="B291" s="30" t="s">
        <v>129</v>
      </c>
      <c r="C291" s="30" t="s">
        <v>130</v>
      </c>
      <c r="D291" s="53">
        <v>43013</v>
      </c>
      <c r="E291" s="30" t="s">
        <v>44</v>
      </c>
      <c r="F291" s="35">
        <v>65</v>
      </c>
      <c r="G291" s="18" t="e">
        <f>ROUNDUP(DATEDIF(D291,$B$219,"d")/7,0)</f>
        <v>#VALUE!</v>
      </c>
      <c r="H291" s="19">
        <v>4407940</v>
      </c>
      <c r="I291" s="19">
        <v>2750</v>
      </c>
      <c r="J291" s="19">
        <v>8579850</v>
      </c>
      <c r="K291" s="20">
        <f t="shared" si="42"/>
        <v>-0.486245097525015</v>
      </c>
      <c r="L291" s="19">
        <v>203798902</v>
      </c>
      <c r="M291" s="19">
        <v>135957</v>
      </c>
    </row>
    <row r="292" spans="2:13" ht="15.75" customHeight="1" hidden="1" outlineLevel="2">
      <c r="B292" s="30" t="s">
        <v>129</v>
      </c>
      <c r="C292" s="30" t="s">
        <v>130</v>
      </c>
      <c r="D292" s="53">
        <v>43013</v>
      </c>
      <c r="E292" s="30" t="s">
        <v>44</v>
      </c>
      <c r="F292" s="35">
        <v>65</v>
      </c>
      <c r="G292" s="18" t="e">
        <f>ROUNDUP(DATEDIF(D292,$B$222,"d")/7,0)</f>
        <v>#VALUE!</v>
      </c>
      <c r="H292" s="19">
        <v>2325203</v>
      </c>
      <c r="I292" s="19">
        <v>1403</v>
      </c>
      <c r="J292" s="19">
        <v>4407940</v>
      </c>
      <c r="K292" s="20">
        <f t="shared" si="42"/>
        <v>-0.4724966764520388</v>
      </c>
      <c r="L292" s="19">
        <v>206124105</v>
      </c>
      <c r="M292" s="19">
        <v>137360</v>
      </c>
    </row>
    <row r="293" spans="2:13" ht="15.75" customHeight="1" hidden="1" outlineLevel="2">
      <c r="B293" s="30" t="s">
        <v>129</v>
      </c>
      <c r="C293" s="30" t="s">
        <v>130</v>
      </c>
      <c r="D293" s="53">
        <v>43013</v>
      </c>
      <c r="E293" s="30" t="s">
        <v>44</v>
      </c>
      <c r="F293" s="35">
        <v>65</v>
      </c>
      <c r="G293" s="18" t="e">
        <f>ROUNDUP(DATEDIF(D293,$B$226,"d")/7,0)</f>
        <v>#VALUE!</v>
      </c>
      <c r="H293" s="19">
        <v>1168805</v>
      </c>
      <c r="I293" s="19">
        <v>692</v>
      </c>
      <c r="J293" s="19">
        <v>2325203</v>
      </c>
      <c r="K293" s="20">
        <f t="shared" si="42"/>
        <v>-0.497332060899629</v>
      </c>
      <c r="L293" s="19">
        <v>207292910</v>
      </c>
      <c r="M293" s="19">
        <v>138052</v>
      </c>
    </row>
    <row r="294" spans="2:13" ht="15.75" customHeight="1" hidden="1" outlineLevel="2">
      <c r="B294" s="30" t="s">
        <v>129</v>
      </c>
      <c r="C294" s="30" t="s">
        <v>130</v>
      </c>
      <c r="D294" s="53">
        <v>43013</v>
      </c>
      <c r="E294" s="30" t="s">
        <v>44</v>
      </c>
      <c r="F294" s="35">
        <v>65</v>
      </c>
      <c r="G294" s="18" t="e">
        <f>ROUNDUP(DATEDIF(D294,$B$227,"d")/7,0)</f>
        <v>#VALUE!</v>
      </c>
      <c r="H294" s="19">
        <v>1265775</v>
      </c>
      <c r="I294" s="19">
        <v>1023</v>
      </c>
      <c r="J294" s="19">
        <v>1168805</v>
      </c>
      <c r="K294" s="20">
        <f t="shared" si="42"/>
        <v>0.08296507971817368</v>
      </c>
      <c r="L294" s="19">
        <v>208558685</v>
      </c>
      <c r="M294" s="19">
        <v>139075</v>
      </c>
    </row>
    <row r="295" spans="2:13" ht="15.75" customHeight="1" hidden="1" outlineLevel="2">
      <c r="B295" s="30" t="s">
        <v>129</v>
      </c>
      <c r="C295" s="30" t="s">
        <v>130</v>
      </c>
      <c r="D295" s="53">
        <v>43013</v>
      </c>
      <c r="E295" s="30" t="s">
        <v>44</v>
      </c>
      <c r="F295" s="35">
        <v>65</v>
      </c>
      <c r="G295" s="18" t="e">
        <f>ROUNDUP(DATEDIF(D295,$B$232,"d")/7,0)</f>
        <v>#VALUE!</v>
      </c>
      <c r="H295" s="19">
        <v>306375</v>
      </c>
      <c r="I295" s="19">
        <v>234</v>
      </c>
      <c r="J295" s="19">
        <v>1265775</v>
      </c>
      <c r="K295" s="20">
        <f t="shared" si="42"/>
        <v>-0.7579546127866327</v>
      </c>
      <c r="L295" s="19">
        <v>208865060</v>
      </c>
      <c r="M295" s="19">
        <v>139309</v>
      </c>
    </row>
    <row r="296" spans="2:13" ht="15.75" customHeight="1" hidden="1" outlineLevel="2">
      <c r="B296" s="30" t="s">
        <v>129</v>
      </c>
      <c r="C296" s="30" t="s">
        <v>130</v>
      </c>
      <c r="D296" s="53">
        <v>43013</v>
      </c>
      <c r="E296" s="30" t="s">
        <v>44</v>
      </c>
      <c r="F296" s="35">
        <v>65</v>
      </c>
      <c r="G296" s="18" t="e">
        <f>ROUNDUP(DATEDIF(D296,$B$237,"d")/7,0)</f>
        <v>#VALUE!</v>
      </c>
      <c r="H296" s="19">
        <v>310260</v>
      </c>
      <c r="I296" s="19">
        <v>190</v>
      </c>
      <c r="J296" s="19">
        <v>306375</v>
      </c>
      <c r="K296" s="20">
        <f t="shared" si="42"/>
        <v>0.012680538555691555</v>
      </c>
      <c r="L296" s="19">
        <v>209175320</v>
      </c>
      <c r="M296" s="19">
        <v>139499</v>
      </c>
    </row>
    <row r="297" spans="1:13" s="28" customFormat="1" ht="15.75" customHeight="1" hidden="1" outlineLevel="1">
      <c r="A297" s="28">
        <v>1</v>
      </c>
      <c r="B297" s="23" t="s">
        <v>131</v>
      </c>
      <c r="C297" s="23"/>
      <c r="D297" s="60"/>
      <c r="E297" s="23"/>
      <c r="F297" s="26"/>
      <c r="G297" s="26"/>
      <c r="H297" s="23">
        <f>SUBTOTAL(9,'2017.01.02. - 2017.12.31.  alapadatok'!$H$286:$H$296)</f>
        <v>209175320</v>
      </c>
      <c r="I297" s="23">
        <f>SUBTOTAL(9,'2017.01.02. - 2017.12.31.  alapadatok'!$I$286:$I$296)</f>
        <v>139499</v>
      </c>
      <c r="J297" s="23"/>
      <c r="K297" s="27"/>
      <c r="L297" s="23"/>
      <c r="M297" s="23"/>
    </row>
    <row r="298" spans="2:13" ht="15.75" customHeight="1" hidden="1" outlineLevel="2">
      <c r="B298" s="30" t="s">
        <v>132</v>
      </c>
      <c r="C298" s="30" t="s">
        <v>133</v>
      </c>
      <c r="D298" s="15">
        <v>42691</v>
      </c>
      <c r="E298" s="30" t="s">
        <v>18</v>
      </c>
      <c r="F298" s="31"/>
      <c r="G298" s="18" t="e">
        <f>ROUNDUP(DATEDIF(D298,$B$67,"d")/7,0)</f>
        <v>#VALUE!</v>
      </c>
      <c r="H298" s="56">
        <v>25130</v>
      </c>
      <c r="I298" s="56">
        <v>27</v>
      </c>
      <c r="J298" s="56"/>
      <c r="K298" s="20">
        <f>IF(J298&lt;&gt;0,-(J298-H298)/J298,"")</f>
        <v>0</v>
      </c>
      <c r="L298" s="19">
        <v>18262660</v>
      </c>
      <c r="M298" s="19">
        <v>12722</v>
      </c>
    </row>
    <row r="299" spans="1:13" s="28" customFormat="1" ht="15.75" customHeight="1" hidden="1" outlineLevel="1">
      <c r="A299" s="28">
        <v>1</v>
      </c>
      <c r="B299" s="23" t="s">
        <v>134</v>
      </c>
      <c r="C299" s="23"/>
      <c r="D299" s="23"/>
      <c r="E299" s="23"/>
      <c r="F299" s="25"/>
      <c r="G299" s="26"/>
      <c r="H299" s="58">
        <f>SUBTOTAL(9,'2017.01.02. - 2017.12.31.  alapadatok'!$H$298:$H$298)</f>
        <v>25130</v>
      </c>
      <c r="I299" s="58">
        <f>SUBTOTAL(9,'2017.01.02. - 2017.12.31.  alapadatok'!$I$298:$I$298)</f>
        <v>27</v>
      </c>
      <c r="J299" s="62"/>
      <c r="K299" s="27"/>
      <c r="L299" s="23"/>
      <c r="M299" s="23"/>
    </row>
    <row r="300" spans="2:13" ht="15.75" customHeight="1" hidden="1" outlineLevel="2">
      <c r="B300" s="30" t="s">
        <v>135</v>
      </c>
      <c r="C300" s="30" t="s">
        <v>135</v>
      </c>
      <c r="D300" s="15">
        <v>43013</v>
      </c>
      <c r="E300" s="30" t="s">
        <v>136</v>
      </c>
      <c r="F300" s="31">
        <v>26</v>
      </c>
      <c r="G300" s="18" t="e">
        <f>ROUNDUP(DATEDIF(D300,$B$194,"d")/7,0)</f>
        <v>#VALUE!</v>
      </c>
      <c r="H300" s="56">
        <v>3856960</v>
      </c>
      <c r="I300" s="56">
        <v>2651</v>
      </c>
      <c r="J300" s="56"/>
      <c r="K300" s="20"/>
      <c r="L300" s="19">
        <v>3856960</v>
      </c>
      <c r="M300" s="19">
        <v>3229</v>
      </c>
    </row>
    <row r="301" spans="2:13" ht="15.75" customHeight="1" hidden="1" outlineLevel="2">
      <c r="B301" s="30" t="s">
        <v>135</v>
      </c>
      <c r="C301" s="30" t="s">
        <v>135</v>
      </c>
      <c r="D301" s="15">
        <v>43013</v>
      </c>
      <c r="E301" s="30" t="s">
        <v>136</v>
      </c>
      <c r="F301" s="31">
        <v>26</v>
      </c>
      <c r="G301" s="18" t="e">
        <f>ROUNDUP(DATEDIF(D301,$B$197,"d")/7,0)</f>
        <v>#VALUE!</v>
      </c>
      <c r="H301" s="56">
        <v>932425</v>
      </c>
      <c r="I301" s="56">
        <v>648</v>
      </c>
      <c r="J301" s="56">
        <v>3856960</v>
      </c>
      <c r="K301" s="20">
        <f aca="true" t="shared" si="43" ref="K301:K302">IF(J301&lt;&gt;0,-(J301-H301)/J301,"")</f>
        <v>-0.7582487243839708</v>
      </c>
      <c r="L301" s="19">
        <v>5064415</v>
      </c>
      <c r="M301" s="19">
        <v>4094</v>
      </c>
    </row>
    <row r="302" spans="2:13" ht="15.75" customHeight="1" hidden="1" outlineLevel="2">
      <c r="B302" s="30" t="s">
        <v>135</v>
      </c>
      <c r="C302" s="30" t="s">
        <v>135</v>
      </c>
      <c r="D302" s="15">
        <v>43013</v>
      </c>
      <c r="E302" s="30" t="s">
        <v>136</v>
      </c>
      <c r="F302" s="31">
        <v>26</v>
      </c>
      <c r="G302" s="18" t="e">
        <f>ROUNDUP(DATEDIF(D302,$B$207,"d")/7,0)</f>
        <v>#VALUE!</v>
      </c>
      <c r="H302" s="56">
        <v>893950</v>
      </c>
      <c r="I302" s="56">
        <v>598</v>
      </c>
      <c r="J302" s="56">
        <v>932425</v>
      </c>
      <c r="K302" s="20">
        <f t="shared" si="43"/>
        <v>-0.041263372389200206</v>
      </c>
      <c r="L302" s="19">
        <v>5966725</v>
      </c>
      <c r="M302" s="19">
        <v>4697</v>
      </c>
    </row>
    <row r="303" spans="2:13" ht="15.75" customHeight="1" hidden="1" outlineLevel="2">
      <c r="B303" s="30" t="s">
        <v>135</v>
      </c>
      <c r="C303" s="30" t="s">
        <v>135</v>
      </c>
      <c r="D303" s="15">
        <v>43013</v>
      </c>
      <c r="E303" s="30" t="s">
        <v>136</v>
      </c>
      <c r="F303" s="31">
        <v>26</v>
      </c>
      <c r="G303" s="18" t="e">
        <f>ROUNDUP(DATEDIF(D303,$B$208,"d")/7,0)</f>
        <v>#VALUE!</v>
      </c>
      <c r="H303" s="56">
        <v>700370</v>
      </c>
      <c r="I303" s="56">
        <v>690</v>
      </c>
      <c r="J303" s="56">
        <v>893950</v>
      </c>
      <c r="K303" s="20">
        <f>IF(J303&lt;&gt;0,-(J303-I303)/J303,"")</f>
        <v>-0.999228144750825</v>
      </c>
      <c r="L303" s="19">
        <v>6682995</v>
      </c>
      <c r="M303" s="19">
        <v>5405</v>
      </c>
    </row>
    <row r="304" spans="1:13" s="28" customFormat="1" ht="15.75" customHeight="1" hidden="1" outlineLevel="1">
      <c r="A304" s="28">
        <v>1</v>
      </c>
      <c r="B304" s="23" t="s">
        <v>137</v>
      </c>
      <c r="C304" s="23"/>
      <c r="D304" s="23"/>
      <c r="E304" s="23"/>
      <c r="F304" s="25"/>
      <c r="G304" s="26"/>
      <c r="H304" s="58">
        <f>SUBTOTAL(9,'2017.01.02. - 2017.12.31.  alapadatok'!$H$300:$H$303)</f>
        <v>6383705</v>
      </c>
      <c r="I304" s="58">
        <f>SUBTOTAL(9,'2017.01.02. - 2017.12.31.  alapadatok'!$I$300:$I$303)</f>
        <v>4587</v>
      </c>
      <c r="J304" s="62"/>
      <c r="K304" s="27"/>
      <c r="L304" s="23"/>
      <c r="M304" s="23"/>
    </row>
    <row r="305" spans="2:13" ht="15.75" customHeight="1" hidden="1" outlineLevel="2">
      <c r="B305" s="30" t="s">
        <v>138</v>
      </c>
      <c r="C305" s="30" t="s">
        <v>139</v>
      </c>
      <c r="D305" s="15">
        <v>42838</v>
      </c>
      <c r="E305" s="30" t="s">
        <v>44</v>
      </c>
      <c r="F305" s="31">
        <v>60</v>
      </c>
      <c r="G305" s="18" t="e">
        <f>ROUNDUP(DATEDIF(D305,$B$77,"d")/7,0)</f>
        <v>#VALUE!</v>
      </c>
      <c r="H305" s="56">
        <v>110270616</v>
      </c>
      <c r="I305" s="56">
        <v>81532</v>
      </c>
      <c r="J305" s="56"/>
      <c r="K305" s="20">
        <f aca="true" t="shared" si="44" ref="K305:K317">IF(J305&lt;&gt;0,-(J305-H305)/J305,"")</f>
        <v>0</v>
      </c>
      <c r="L305" s="19">
        <v>110270616</v>
      </c>
      <c r="M305" s="19">
        <v>81532</v>
      </c>
    </row>
    <row r="306" spans="2:13" ht="15.75" customHeight="1" hidden="1" outlineLevel="2">
      <c r="B306" s="30" t="s">
        <v>138</v>
      </c>
      <c r="C306" s="30" t="s">
        <v>139</v>
      </c>
      <c r="D306" s="15">
        <v>42838</v>
      </c>
      <c r="E306" s="30" t="s">
        <v>44</v>
      </c>
      <c r="F306" s="31">
        <v>60</v>
      </c>
      <c r="G306" s="18" t="e">
        <f>ROUNDUP(DATEDIF(D306,$B$82,"d")/7,0)</f>
        <v>#VALUE!</v>
      </c>
      <c r="H306" s="56">
        <v>48855398</v>
      </c>
      <c r="I306" s="56">
        <v>36096</v>
      </c>
      <c r="J306" s="56">
        <v>110270616</v>
      </c>
      <c r="K306" s="20">
        <f t="shared" si="44"/>
        <v>-0.5569499856607313</v>
      </c>
      <c r="L306" s="19">
        <v>159126014</v>
      </c>
      <c r="M306" s="19">
        <v>117628</v>
      </c>
    </row>
    <row r="307" spans="2:13" ht="15.75" customHeight="1" hidden="1" outlineLevel="2">
      <c r="B307" s="30" t="s">
        <v>138</v>
      </c>
      <c r="C307" s="30" t="s">
        <v>139</v>
      </c>
      <c r="D307" s="15">
        <v>42838</v>
      </c>
      <c r="E307" s="30" t="s">
        <v>44</v>
      </c>
      <c r="F307" s="31">
        <v>60</v>
      </c>
      <c r="G307" s="18" t="e">
        <f>ROUNDUP(DATEDIF(D307,$B$89,"d")/7,0)</f>
        <v>#VALUE!</v>
      </c>
      <c r="H307" s="56">
        <v>36935977</v>
      </c>
      <c r="I307" s="56">
        <v>27662</v>
      </c>
      <c r="J307" s="56">
        <v>48855398</v>
      </c>
      <c r="K307" s="20">
        <f t="shared" si="44"/>
        <v>-0.2439734704443509</v>
      </c>
      <c r="L307" s="19">
        <v>196061991</v>
      </c>
      <c r="M307" s="19">
        <v>145290</v>
      </c>
    </row>
    <row r="308" spans="2:13" ht="15.75" customHeight="1" hidden="1" outlineLevel="2">
      <c r="B308" s="30" t="s">
        <v>138</v>
      </c>
      <c r="C308" s="30" t="s">
        <v>139</v>
      </c>
      <c r="D308" s="15">
        <v>42838</v>
      </c>
      <c r="E308" s="30" t="s">
        <v>44</v>
      </c>
      <c r="F308" s="31">
        <v>60</v>
      </c>
      <c r="G308" s="18" t="e">
        <f>ROUNDUP(DATEDIF(D308,$B$91,"d")/7,0)</f>
        <v>#VALUE!</v>
      </c>
      <c r="H308" s="56">
        <v>17314974</v>
      </c>
      <c r="I308" s="56">
        <v>12939</v>
      </c>
      <c r="J308" s="56">
        <v>36935977</v>
      </c>
      <c r="K308" s="20">
        <f t="shared" si="44"/>
        <v>-0.5312165696875976</v>
      </c>
      <c r="L308" s="19">
        <v>213376965</v>
      </c>
      <c r="M308" s="19">
        <v>158229</v>
      </c>
    </row>
    <row r="309" spans="2:13" ht="15.75" customHeight="1" hidden="1" outlineLevel="2">
      <c r="B309" s="30" t="s">
        <v>138</v>
      </c>
      <c r="C309" s="30" t="s">
        <v>139</v>
      </c>
      <c r="D309" s="15">
        <v>42838</v>
      </c>
      <c r="E309" s="30" t="s">
        <v>44</v>
      </c>
      <c r="F309" s="31">
        <v>60</v>
      </c>
      <c r="G309" s="18" t="e">
        <f>ROUNDUP(DATEDIF(D309,$B$100,"d")/7,0)</f>
        <v>#VALUE!</v>
      </c>
      <c r="H309" s="56">
        <v>11973794</v>
      </c>
      <c r="I309" s="56">
        <v>8815</v>
      </c>
      <c r="J309" s="56">
        <v>17314974</v>
      </c>
      <c r="K309" s="20">
        <f t="shared" si="44"/>
        <v>-0.30847173088449337</v>
      </c>
      <c r="L309" s="19">
        <v>225350759</v>
      </c>
      <c r="M309" s="19">
        <v>167044</v>
      </c>
    </row>
    <row r="310" spans="2:13" ht="15.75" customHeight="1" hidden="1" outlineLevel="2">
      <c r="B310" s="30" t="s">
        <v>138</v>
      </c>
      <c r="C310" s="30" t="s">
        <v>139</v>
      </c>
      <c r="D310" s="15">
        <v>42838</v>
      </c>
      <c r="E310" s="30" t="s">
        <v>44</v>
      </c>
      <c r="F310" s="31">
        <v>60</v>
      </c>
      <c r="G310" s="35" t="e">
        <f>ROUNDUP(DATEDIF(D310,$B$98,"d")/7,0)</f>
        <v>#VALUE!</v>
      </c>
      <c r="H310" s="19">
        <v>7755419</v>
      </c>
      <c r="I310" s="19">
        <v>5946</v>
      </c>
      <c r="J310" s="30">
        <v>11973794</v>
      </c>
      <c r="K310" s="30">
        <f t="shared" si="44"/>
        <v>-0.3523006158281995</v>
      </c>
      <c r="L310" s="30">
        <v>233106178</v>
      </c>
      <c r="M310" s="30">
        <v>172990</v>
      </c>
    </row>
    <row r="311" spans="2:13" ht="15.75" customHeight="1" hidden="1" outlineLevel="2">
      <c r="B311" s="34" t="s">
        <v>138</v>
      </c>
      <c r="C311" s="34" t="s">
        <v>139</v>
      </c>
      <c r="D311" s="15">
        <v>42838</v>
      </c>
      <c r="E311" s="16" t="s">
        <v>44</v>
      </c>
      <c r="F311" s="17">
        <v>60</v>
      </c>
      <c r="G311" s="18" t="e">
        <f>ROUNDUP(DATEDIF(D311,$B$102,"d")/7,0)</f>
        <v>#VALUE!</v>
      </c>
      <c r="H311" s="19">
        <v>9589820</v>
      </c>
      <c r="I311" s="19">
        <v>7773</v>
      </c>
      <c r="J311" s="19">
        <v>7755419</v>
      </c>
      <c r="K311" s="20">
        <f t="shared" si="44"/>
        <v>0.2365315142869779</v>
      </c>
      <c r="L311" s="19">
        <v>242695998</v>
      </c>
      <c r="M311" s="19">
        <v>180763</v>
      </c>
    </row>
    <row r="312" spans="2:13" ht="15.75" customHeight="1" hidden="1" outlineLevel="2">
      <c r="B312" s="34" t="s">
        <v>138</v>
      </c>
      <c r="C312" s="34" t="s">
        <v>139</v>
      </c>
      <c r="D312" s="15">
        <v>42838</v>
      </c>
      <c r="E312" s="16" t="s">
        <v>44</v>
      </c>
      <c r="F312" s="17">
        <v>60</v>
      </c>
      <c r="G312" s="18" t="e">
        <f>ROUNDUP(DATEDIF(D312,$B$110,"d")/7,0)</f>
        <v>#VALUE!</v>
      </c>
      <c r="H312" s="19">
        <v>7105624</v>
      </c>
      <c r="I312" s="19">
        <v>5363</v>
      </c>
      <c r="J312" s="19">
        <v>9589820</v>
      </c>
      <c r="K312" s="20">
        <f t="shared" si="44"/>
        <v>-0.25904511242129674</v>
      </c>
      <c r="L312" s="19">
        <v>249801622</v>
      </c>
      <c r="M312" s="19">
        <v>186126</v>
      </c>
    </row>
    <row r="313" spans="2:13" ht="15.75" customHeight="1" hidden="1" outlineLevel="2">
      <c r="B313" s="34" t="s">
        <v>138</v>
      </c>
      <c r="C313" s="34" t="s">
        <v>139</v>
      </c>
      <c r="D313" s="15">
        <v>42838</v>
      </c>
      <c r="E313" s="16" t="s">
        <v>44</v>
      </c>
      <c r="F313" s="17">
        <v>60</v>
      </c>
      <c r="G313" s="18" t="e">
        <f>ROUNDUP(DATEDIF(D313,$B$113,"d")/7,0)</f>
        <v>#VALUE!</v>
      </c>
      <c r="H313" s="19">
        <v>5278704</v>
      </c>
      <c r="I313" s="19">
        <v>4973</v>
      </c>
      <c r="J313" s="19">
        <v>7105624</v>
      </c>
      <c r="K313" s="20">
        <f t="shared" si="44"/>
        <v>-0.2571090167450459</v>
      </c>
      <c r="L313" s="19">
        <v>255080326</v>
      </c>
      <c r="M313" s="19">
        <v>191099</v>
      </c>
    </row>
    <row r="314" spans="2:13" ht="15.75" customHeight="1" hidden="1" outlineLevel="2">
      <c r="B314" s="34" t="s">
        <v>138</v>
      </c>
      <c r="C314" s="34" t="s">
        <v>139</v>
      </c>
      <c r="D314" s="15">
        <v>42838</v>
      </c>
      <c r="E314" s="16" t="s">
        <v>44</v>
      </c>
      <c r="F314" s="17">
        <v>60</v>
      </c>
      <c r="G314" s="18" t="e">
        <f>ROUNDUP(DATEDIF(D314,$B$123,"d")/7,0)</f>
        <v>#VALUE!</v>
      </c>
      <c r="H314" s="19">
        <v>5822077</v>
      </c>
      <c r="I314" s="19">
        <v>5476</v>
      </c>
      <c r="J314" s="19">
        <v>5278704</v>
      </c>
      <c r="K314" s="20">
        <f t="shared" si="44"/>
        <v>0.10293681934050479</v>
      </c>
      <c r="L314" s="19">
        <v>260902403</v>
      </c>
      <c r="M314" s="19">
        <v>196575</v>
      </c>
    </row>
    <row r="315" spans="2:13" ht="15.75" customHeight="1" hidden="1" outlineLevel="2">
      <c r="B315" s="34" t="s">
        <v>138</v>
      </c>
      <c r="C315" s="34" t="s">
        <v>139</v>
      </c>
      <c r="D315" s="15">
        <v>42838</v>
      </c>
      <c r="E315" s="16" t="s">
        <v>44</v>
      </c>
      <c r="F315" s="17">
        <v>60</v>
      </c>
      <c r="G315" s="18" t="e">
        <f>ROUNDUP(DATEDIF(D315,$B$122,"d")/7,0)</f>
        <v>#VALUE!</v>
      </c>
      <c r="H315" s="19">
        <v>3949175</v>
      </c>
      <c r="I315" s="19">
        <v>3477</v>
      </c>
      <c r="J315" s="19">
        <v>5822077</v>
      </c>
      <c r="K315" s="20">
        <f t="shared" si="44"/>
        <v>-0.32168966504565294</v>
      </c>
      <c r="L315" s="19">
        <v>264851578</v>
      </c>
      <c r="M315" s="19">
        <v>200052</v>
      </c>
    </row>
    <row r="316" spans="2:13" ht="15.75" customHeight="1" hidden="1" outlineLevel="2">
      <c r="B316" s="34" t="s">
        <v>138</v>
      </c>
      <c r="C316" s="34" t="s">
        <v>139</v>
      </c>
      <c r="D316" s="15">
        <v>42838</v>
      </c>
      <c r="E316" s="16" t="s">
        <v>44</v>
      </c>
      <c r="F316" s="17">
        <v>60</v>
      </c>
      <c r="G316" s="18" t="e">
        <f aca="true" t="shared" si="45" ref="G316:G317">ROUNDUP(DATEDIF(D316,$B$128,"d")/7,0)</f>
        <v>#VALUE!</v>
      </c>
      <c r="H316" s="19">
        <v>1617375</v>
      </c>
      <c r="I316" s="19">
        <v>1802</v>
      </c>
      <c r="J316" s="19">
        <v>3949175</v>
      </c>
      <c r="K316" s="20">
        <f t="shared" si="44"/>
        <v>-0.5904524362683345</v>
      </c>
      <c r="L316" s="19">
        <v>266468953</v>
      </c>
      <c r="M316" s="19">
        <v>201854</v>
      </c>
    </row>
    <row r="317" spans="2:13" ht="15.75" customHeight="1" hidden="1" outlineLevel="2">
      <c r="B317" s="30" t="s">
        <v>138</v>
      </c>
      <c r="C317" s="30" t="s">
        <v>139</v>
      </c>
      <c r="D317" s="67">
        <v>42838</v>
      </c>
      <c r="E317" s="30" t="s">
        <v>44</v>
      </c>
      <c r="F317" s="30">
        <v>60</v>
      </c>
      <c r="G317" s="35" t="e">
        <f t="shared" si="45"/>
        <v>#VALUE!</v>
      </c>
      <c r="H317" s="47">
        <v>1464130</v>
      </c>
      <c r="I317" s="47">
        <v>1761</v>
      </c>
      <c r="J317" s="19">
        <v>1617375</v>
      </c>
      <c r="K317" s="20">
        <f t="shared" si="44"/>
        <v>-0.0947492078213154</v>
      </c>
      <c r="L317" s="47">
        <v>267933083</v>
      </c>
      <c r="M317" s="47">
        <v>203615</v>
      </c>
    </row>
    <row r="318" spans="1:13" s="28" customFormat="1" ht="15.75" customHeight="1" hidden="1" outlineLevel="1">
      <c r="A318" s="28">
        <v>1</v>
      </c>
      <c r="B318" s="23" t="s">
        <v>140</v>
      </c>
      <c r="C318" s="23"/>
      <c r="D318" s="23"/>
      <c r="E318" s="23"/>
      <c r="F318" s="23"/>
      <c r="G318" s="26"/>
      <c r="H318" s="23">
        <f>SUBTOTAL(9,'2017.01.02. - 2017.12.31.  alapadatok'!$H$305:$H$317)</f>
        <v>267933083</v>
      </c>
      <c r="I318" s="23">
        <f>SUBTOTAL(9,'2017.01.02. - 2017.12.31.  alapadatok'!$I$305:$I$317)</f>
        <v>203615</v>
      </c>
      <c r="J318" s="23"/>
      <c r="K318" s="27"/>
      <c r="L318" s="23"/>
      <c r="M318" s="23"/>
    </row>
    <row r="319" spans="2:13" ht="15.75" customHeight="1" hidden="1" outlineLevel="2">
      <c r="B319" s="34" t="s">
        <v>141</v>
      </c>
      <c r="C319" s="34" t="s">
        <v>141</v>
      </c>
      <c r="D319" s="15">
        <v>42831</v>
      </c>
      <c r="E319" s="16" t="s">
        <v>44</v>
      </c>
      <c r="F319" s="17">
        <v>41</v>
      </c>
      <c r="G319" s="18" t="e">
        <f>ROUNDUP(DATEDIF(D319,$B$71,"d")/7,0)</f>
        <v>#VALUE!</v>
      </c>
      <c r="H319" s="19">
        <v>25421311</v>
      </c>
      <c r="I319" s="19">
        <v>17913</v>
      </c>
      <c r="J319" s="19"/>
      <c r="K319" s="20">
        <f aca="true" t="shared" si="46" ref="K319:K328">IF(J319&lt;&gt;0,-(J319-H319)/J319,"")</f>
        <v>0</v>
      </c>
      <c r="L319" s="19">
        <v>25421311</v>
      </c>
      <c r="M319" s="19">
        <v>17913</v>
      </c>
    </row>
    <row r="320" spans="2:13" ht="15.75" customHeight="1" hidden="1" outlineLevel="2">
      <c r="B320" s="34" t="s">
        <v>141</v>
      </c>
      <c r="C320" s="34" t="s">
        <v>141</v>
      </c>
      <c r="D320" s="15">
        <v>42831</v>
      </c>
      <c r="E320" s="16" t="s">
        <v>44</v>
      </c>
      <c r="F320" s="17">
        <v>41</v>
      </c>
      <c r="G320" s="18" t="e">
        <f>ROUNDUP(DATEDIF(D320,$B$77,"d")/7,0)</f>
        <v>#VALUE!</v>
      </c>
      <c r="H320" s="19">
        <v>33451566</v>
      </c>
      <c r="I320" s="19">
        <v>23767</v>
      </c>
      <c r="J320" s="19">
        <v>25421311</v>
      </c>
      <c r="K320" s="20">
        <f t="shared" si="46"/>
        <v>0.31588673770601366</v>
      </c>
      <c r="L320" s="19">
        <v>58872877</v>
      </c>
      <c r="M320" s="19">
        <v>41680</v>
      </c>
    </row>
    <row r="321" spans="2:13" ht="15.75" customHeight="1" hidden="1" outlineLevel="2">
      <c r="B321" s="34" t="s">
        <v>141</v>
      </c>
      <c r="C321" s="34" t="s">
        <v>141</v>
      </c>
      <c r="D321" s="15">
        <v>42831</v>
      </c>
      <c r="E321" s="16" t="s">
        <v>44</v>
      </c>
      <c r="F321" s="17">
        <v>41</v>
      </c>
      <c r="G321" s="18" t="e">
        <f>ROUNDUP(DATEDIF(D321,$B$82,"d")/7,0)</f>
        <v>#VALUE!</v>
      </c>
      <c r="H321" s="19">
        <v>15988906</v>
      </c>
      <c r="I321" s="19">
        <v>11169</v>
      </c>
      <c r="J321" s="19">
        <v>33451566</v>
      </c>
      <c r="K321" s="20">
        <f t="shared" si="46"/>
        <v>-0.5220281764985233</v>
      </c>
      <c r="L321" s="19">
        <v>74861783</v>
      </c>
      <c r="M321" s="19">
        <v>52849</v>
      </c>
    </row>
    <row r="322" spans="2:13" ht="15.75" customHeight="1" hidden="1" outlineLevel="2">
      <c r="B322" s="34" t="s">
        <v>141</v>
      </c>
      <c r="C322" s="34" t="s">
        <v>141</v>
      </c>
      <c r="D322" s="15">
        <v>42831</v>
      </c>
      <c r="E322" s="16" t="s">
        <v>44</v>
      </c>
      <c r="F322" s="17">
        <v>41</v>
      </c>
      <c r="G322" s="18" t="e">
        <f>ROUNDUP(DATEDIF(D322,$B$89,"d")/7,0)</f>
        <v>#VALUE!</v>
      </c>
      <c r="H322" s="19">
        <v>13287200</v>
      </c>
      <c r="I322" s="19">
        <v>9453</v>
      </c>
      <c r="J322" s="19">
        <v>15988906</v>
      </c>
      <c r="K322" s="20">
        <f t="shared" si="46"/>
        <v>-0.1689737871996996</v>
      </c>
      <c r="L322" s="19">
        <v>88148983</v>
      </c>
      <c r="M322" s="19">
        <v>62302</v>
      </c>
    </row>
    <row r="323" spans="2:13" ht="15.75" customHeight="1" hidden="1" outlineLevel="2">
      <c r="B323" s="34" t="s">
        <v>141</v>
      </c>
      <c r="C323" s="34" t="s">
        <v>141</v>
      </c>
      <c r="D323" s="15">
        <v>42831</v>
      </c>
      <c r="E323" s="16" t="s">
        <v>44</v>
      </c>
      <c r="F323" s="17">
        <v>41</v>
      </c>
      <c r="G323" s="18" t="e">
        <f>ROUNDUP(DATEDIF(D323,$B$91,"d")/7,0)</f>
        <v>#VALUE!</v>
      </c>
      <c r="H323" s="19">
        <v>6737520</v>
      </c>
      <c r="I323" s="19">
        <v>4777</v>
      </c>
      <c r="J323" s="19">
        <v>13287200</v>
      </c>
      <c r="K323" s="20">
        <f t="shared" si="46"/>
        <v>-0.49293154313926185</v>
      </c>
      <c r="L323" s="19">
        <v>94886503</v>
      </c>
      <c r="M323" s="19">
        <v>67079</v>
      </c>
    </row>
    <row r="324" spans="2:13" ht="15.75" customHeight="1" hidden="1" outlineLevel="2">
      <c r="B324" s="34" t="s">
        <v>141</v>
      </c>
      <c r="C324" s="34" t="s">
        <v>141</v>
      </c>
      <c r="D324" s="15">
        <v>42831</v>
      </c>
      <c r="E324" s="16" t="s">
        <v>44</v>
      </c>
      <c r="F324" s="17">
        <v>41</v>
      </c>
      <c r="G324" s="35" t="e">
        <f>ROUNDUP(DATEDIF(D324,$B$100,"d")/7,0)</f>
        <v>#VALUE!</v>
      </c>
      <c r="H324" s="19">
        <v>4615830</v>
      </c>
      <c r="I324" s="36">
        <v>3330</v>
      </c>
      <c r="J324" s="19">
        <v>6737520</v>
      </c>
      <c r="K324" s="20">
        <f t="shared" si="46"/>
        <v>-0.31490667189114097</v>
      </c>
      <c r="L324" s="19">
        <v>99502333</v>
      </c>
      <c r="M324" s="36">
        <v>70409</v>
      </c>
    </row>
    <row r="325" spans="2:13" ht="15.75" customHeight="1" hidden="1" outlineLevel="2">
      <c r="B325" s="44" t="s">
        <v>141</v>
      </c>
      <c r="C325" s="44" t="s">
        <v>141</v>
      </c>
      <c r="D325" s="15">
        <v>42831</v>
      </c>
      <c r="E325" s="16" t="s">
        <v>44</v>
      </c>
      <c r="F325" s="17">
        <v>41</v>
      </c>
      <c r="G325" s="18" t="e">
        <f>ROUNDUP(DATEDIF(D325,$B$98,"d")/7,0)</f>
        <v>#VALUE!</v>
      </c>
      <c r="H325" s="19">
        <v>2365175</v>
      </c>
      <c r="I325" s="19">
        <v>1678</v>
      </c>
      <c r="J325" s="19">
        <v>4615830</v>
      </c>
      <c r="K325" s="20">
        <f t="shared" si="46"/>
        <v>-0.4875948637623136</v>
      </c>
      <c r="L325" s="32">
        <v>101867508</v>
      </c>
      <c r="M325" s="32">
        <v>72087</v>
      </c>
    </row>
    <row r="326" spans="2:13" ht="15.75" customHeight="1" hidden="1" outlineLevel="2">
      <c r="B326" s="44" t="s">
        <v>141</v>
      </c>
      <c r="C326" s="44" t="s">
        <v>141</v>
      </c>
      <c r="D326" s="15">
        <v>42831</v>
      </c>
      <c r="E326" s="16" t="s">
        <v>44</v>
      </c>
      <c r="F326" s="17">
        <v>41</v>
      </c>
      <c r="G326" s="18" t="e">
        <f>ROUNDUP(DATEDIF(D326,$B$102,"d")/7,0)</f>
        <v>#VALUE!</v>
      </c>
      <c r="H326" s="19">
        <v>1327400</v>
      </c>
      <c r="I326" s="19">
        <v>920</v>
      </c>
      <c r="J326" s="19">
        <v>2365175</v>
      </c>
      <c r="K326" s="20">
        <f t="shared" si="46"/>
        <v>-0.4387730294798482</v>
      </c>
      <c r="L326" s="32">
        <v>103194908</v>
      </c>
      <c r="M326" s="32">
        <v>73007</v>
      </c>
    </row>
    <row r="327" spans="2:13" ht="15.75" customHeight="1" hidden="1" outlineLevel="2">
      <c r="B327" s="44" t="s">
        <v>141</v>
      </c>
      <c r="C327" s="44" t="s">
        <v>141</v>
      </c>
      <c r="D327" s="15">
        <v>42831</v>
      </c>
      <c r="E327" s="16" t="s">
        <v>44</v>
      </c>
      <c r="F327" s="17">
        <v>41</v>
      </c>
      <c r="G327" s="18" t="e">
        <f>ROUNDUP(DATEDIF(D327,$B$110,"d")/7,0)</f>
        <v>#VALUE!</v>
      </c>
      <c r="H327" s="19">
        <v>827130</v>
      </c>
      <c r="I327" s="19">
        <v>625</v>
      </c>
      <c r="J327" s="19">
        <v>1327400</v>
      </c>
      <c r="K327" s="20">
        <f t="shared" si="46"/>
        <v>-0.37687961428356187</v>
      </c>
      <c r="L327" s="32">
        <v>104022038</v>
      </c>
      <c r="M327" s="32">
        <v>73632</v>
      </c>
    </row>
    <row r="328" spans="2:13" ht="15.75" customHeight="1" hidden="1" outlineLevel="2">
      <c r="B328" s="44" t="s">
        <v>141</v>
      </c>
      <c r="C328" s="44" t="s">
        <v>141</v>
      </c>
      <c r="D328" s="15">
        <v>42831</v>
      </c>
      <c r="E328" s="16" t="s">
        <v>44</v>
      </c>
      <c r="F328" s="17">
        <v>41</v>
      </c>
      <c r="G328" s="18" t="e">
        <f>ROUNDUP(DATEDIF(D328,$B$113,"d")/7,0)</f>
        <v>#VALUE!</v>
      </c>
      <c r="H328" s="19">
        <v>461350</v>
      </c>
      <c r="I328" s="19">
        <v>445</v>
      </c>
      <c r="J328" s="19">
        <v>827130</v>
      </c>
      <c r="K328" s="20">
        <f t="shared" si="46"/>
        <v>-0.4422279448212494</v>
      </c>
      <c r="L328" s="32">
        <v>104483388</v>
      </c>
      <c r="M328" s="32">
        <v>74077</v>
      </c>
    </row>
    <row r="329" spans="1:13" s="28" customFormat="1" ht="15.75" customHeight="1" hidden="1" outlineLevel="1">
      <c r="A329" s="28">
        <v>1</v>
      </c>
      <c r="B329" s="46" t="s">
        <v>142</v>
      </c>
      <c r="C329" s="46"/>
      <c r="D329" s="23"/>
      <c r="E329" s="24"/>
      <c r="F329" s="25"/>
      <c r="G329" s="26"/>
      <c r="H329" s="23">
        <f>SUBTOTAL(9,'2017.01.02. - 2017.12.31.  alapadatok'!$H$319:$H$328)</f>
        <v>104483388</v>
      </c>
      <c r="I329" s="23">
        <f>SUBTOTAL(9,'2017.01.02. - 2017.12.31.  alapadatok'!$I$319:$I$328)</f>
        <v>74077</v>
      </c>
      <c r="J329" s="23"/>
      <c r="K329" s="27"/>
      <c r="L329" s="59"/>
      <c r="M329" s="59"/>
    </row>
    <row r="330" spans="2:13" ht="15.75" customHeight="1" hidden="1" outlineLevel="2">
      <c r="B330" s="44" t="s">
        <v>143</v>
      </c>
      <c r="C330" s="44" t="s">
        <v>144</v>
      </c>
      <c r="D330" s="15"/>
      <c r="E330" s="16" t="s">
        <v>69</v>
      </c>
      <c r="F330" s="17"/>
      <c r="G330" s="18">
        <v>0</v>
      </c>
      <c r="H330" s="19">
        <v>82340</v>
      </c>
      <c r="I330" s="19">
        <v>73</v>
      </c>
      <c r="J330" s="19"/>
      <c r="K330" s="20"/>
      <c r="L330" s="32">
        <v>82340</v>
      </c>
      <c r="M330" s="32">
        <v>73</v>
      </c>
    </row>
    <row r="331" spans="2:13" ht="15.75" customHeight="1" hidden="1" outlineLevel="2">
      <c r="B331" s="44" t="s">
        <v>143</v>
      </c>
      <c r="C331" s="44" t="s">
        <v>144</v>
      </c>
      <c r="D331" s="15">
        <v>43055</v>
      </c>
      <c r="E331" s="16" t="s">
        <v>69</v>
      </c>
      <c r="F331" s="17"/>
      <c r="G331" s="18">
        <v>0</v>
      </c>
      <c r="H331" s="19">
        <v>509036</v>
      </c>
      <c r="I331" s="19">
        <v>506</v>
      </c>
      <c r="J331" s="19">
        <v>82340</v>
      </c>
      <c r="K331" s="20">
        <f aca="true" t="shared" si="47" ref="K331:K336">IF(J331&lt;&gt;0,-(J331-H331)/J331,"")</f>
        <v>5.182122905027933</v>
      </c>
      <c r="L331" s="32">
        <v>509036</v>
      </c>
      <c r="M331" s="32">
        <v>506</v>
      </c>
    </row>
    <row r="332" spans="2:13" ht="15.75" customHeight="1" hidden="1" outlineLevel="2">
      <c r="B332" s="44" t="s">
        <v>143</v>
      </c>
      <c r="C332" s="44" t="s">
        <v>144</v>
      </c>
      <c r="D332" s="15">
        <v>43055</v>
      </c>
      <c r="E332" s="16" t="s">
        <v>69</v>
      </c>
      <c r="F332" s="17"/>
      <c r="G332" s="18" t="e">
        <f>ROUNDUP(DATEDIF(D332,$B$222,"d")/7,0)</f>
        <v>#VALUE!</v>
      </c>
      <c r="H332" s="19">
        <v>498210</v>
      </c>
      <c r="I332" s="19">
        <v>459</v>
      </c>
      <c r="J332" s="19"/>
      <c r="K332" s="20">
        <f t="shared" si="47"/>
        <v>0</v>
      </c>
      <c r="L332" s="32">
        <v>1028896</v>
      </c>
      <c r="M332" s="32">
        <v>996</v>
      </c>
    </row>
    <row r="333" spans="2:13" ht="15.75" customHeight="1" hidden="1" outlineLevel="2">
      <c r="B333" s="44" t="s">
        <v>143</v>
      </c>
      <c r="C333" s="44" t="s">
        <v>144</v>
      </c>
      <c r="D333" s="15">
        <v>43055</v>
      </c>
      <c r="E333" s="16" t="s">
        <v>69</v>
      </c>
      <c r="F333" s="17"/>
      <c r="G333" s="18" t="e">
        <f>ROUNDUP(DATEDIF(D333,$B$226,"d")/7,0)</f>
        <v>#VALUE!</v>
      </c>
      <c r="H333" s="19">
        <v>331580</v>
      </c>
      <c r="I333" s="19">
        <v>264</v>
      </c>
      <c r="J333" s="19">
        <v>498210</v>
      </c>
      <c r="K333" s="20">
        <f t="shared" si="47"/>
        <v>-0.3344573573392746</v>
      </c>
      <c r="L333" s="32">
        <v>1360476</v>
      </c>
      <c r="M333" s="32">
        <v>1260</v>
      </c>
    </row>
    <row r="334" spans="2:13" ht="15.75" customHeight="1" hidden="1" outlineLevel="2">
      <c r="B334" s="44" t="s">
        <v>143</v>
      </c>
      <c r="C334" s="44" t="s">
        <v>144</v>
      </c>
      <c r="D334" s="15">
        <v>43055</v>
      </c>
      <c r="E334" s="16" t="s">
        <v>69</v>
      </c>
      <c r="F334" s="17"/>
      <c r="G334" s="18" t="e">
        <f>ROUNDUP(DATEDIF(D334,$B$227,"d")/7,0)</f>
        <v>#VALUE!</v>
      </c>
      <c r="H334" s="19">
        <v>62760</v>
      </c>
      <c r="I334" s="19">
        <v>45</v>
      </c>
      <c r="J334" s="19">
        <v>331580</v>
      </c>
      <c r="K334" s="20">
        <f t="shared" si="47"/>
        <v>-0.8107244103986971</v>
      </c>
      <c r="L334" s="32">
        <v>1447886</v>
      </c>
      <c r="M334" s="32">
        <v>1334</v>
      </c>
    </row>
    <row r="335" spans="2:13" ht="15.75" customHeight="1" hidden="1" outlineLevel="2">
      <c r="B335" s="44" t="s">
        <v>143</v>
      </c>
      <c r="C335" s="44" t="s">
        <v>144</v>
      </c>
      <c r="D335" s="15">
        <v>43055</v>
      </c>
      <c r="E335" s="16" t="s">
        <v>69</v>
      </c>
      <c r="F335" s="17"/>
      <c r="G335" s="18" t="e">
        <f>ROUNDUP(DATEDIF(D335,$B$232,"d")/7,0)</f>
        <v>#VALUE!</v>
      </c>
      <c r="H335" s="19">
        <v>56350</v>
      </c>
      <c r="I335" s="19">
        <v>42</v>
      </c>
      <c r="J335" s="19">
        <v>62760</v>
      </c>
      <c r="K335" s="20">
        <f t="shared" si="47"/>
        <v>-0.10213511790949649</v>
      </c>
      <c r="L335" s="32">
        <v>1511456</v>
      </c>
      <c r="M335" s="32">
        <v>1384</v>
      </c>
    </row>
    <row r="336" spans="2:13" ht="15.75" customHeight="1" hidden="1" outlineLevel="2">
      <c r="B336" s="44" t="s">
        <v>143</v>
      </c>
      <c r="C336" s="44" t="s">
        <v>144</v>
      </c>
      <c r="D336" s="15">
        <v>43055</v>
      </c>
      <c r="E336" s="16" t="s">
        <v>69</v>
      </c>
      <c r="F336" s="17"/>
      <c r="G336" s="18" t="e">
        <f>ROUNDUP(DATEDIF(D336,$B$237,"d")/7,0)</f>
        <v>#VALUE!</v>
      </c>
      <c r="H336" s="19">
        <v>17400</v>
      </c>
      <c r="I336" s="19">
        <v>13</v>
      </c>
      <c r="J336" s="19">
        <v>56350</v>
      </c>
      <c r="K336" s="20">
        <f t="shared" si="47"/>
        <v>-0.6912156166814551</v>
      </c>
      <c r="L336" s="32">
        <v>1524896</v>
      </c>
      <c r="M336" s="32">
        <v>1393</v>
      </c>
    </row>
    <row r="337" spans="1:13" s="28" customFormat="1" ht="15.75" customHeight="1" hidden="1" outlineLevel="1">
      <c r="A337" s="28">
        <v>1</v>
      </c>
      <c r="B337" s="46" t="s">
        <v>145</v>
      </c>
      <c r="C337" s="46"/>
      <c r="D337" s="23"/>
      <c r="E337" s="24"/>
      <c r="F337" s="25"/>
      <c r="G337" s="26"/>
      <c r="H337" s="23">
        <f>SUBTOTAL(9,'2017.01.02. - 2017.12.31.  alapadatok'!$H$330:$H$336)</f>
        <v>1557676</v>
      </c>
      <c r="I337" s="23">
        <f>SUBTOTAL(9,'2017.01.02. - 2017.12.31.  alapadatok'!$I$330:$I$336)</f>
        <v>1402</v>
      </c>
      <c r="J337" s="23"/>
      <c r="K337" s="27"/>
      <c r="L337" s="59"/>
      <c r="M337" s="59"/>
    </row>
    <row r="338" spans="2:13" ht="15.75" customHeight="1" hidden="1" outlineLevel="2">
      <c r="B338" s="34" t="s">
        <v>146</v>
      </c>
      <c r="C338" s="34" t="s">
        <v>146</v>
      </c>
      <c r="D338" s="15">
        <v>43041</v>
      </c>
      <c r="E338" s="16" t="s">
        <v>29</v>
      </c>
      <c r="F338" s="17">
        <v>1</v>
      </c>
      <c r="G338" s="18">
        <v>0</v>
      </c>
      <c r="H338" s="19">
        <v>962200</v>
      </c>
      <c r="I338" s="19">
        <v>566</v>
      </c>
      <c r="J338" s="19"/>
      <c r="K338" s="20">
        <f>IF(J338&lt;&gt;0,-(J338-H338)/J338,"")</f>
        <v>0</v>
      </c>
      <c r="L338" s="19">
        <v>962200</v>
      </c>
      <c r="M338" s="19">
        <v>566</v>
      </c>
    </row>
    <row r="339" spans="2:13" ht="15.75" customHeight="1" hidden="1" outlineLevel="2">
      <c r="B339" s="34" t="s">
        <v>146</v>
      </c>
      <c r="C339" s="34" t="s">
        <v>146</v>
      </c>
      <c r="D339" s="15">
        <v>43041</v>
      </c>
      <c r="E339" s="16" t="s">
        <v>29</v>
      </c>
      <c r="F339" s="17">
        <v>2</v>
      </c>
      <c r="G339" s="18" t="e">
        <f>ROUNDUP(DATEDIF(D339,$B$208,"d")/7,0)</f>
        <v>#VALUE!</v>
      </c>
      <c r="H339" s="19">
        <v>1496150</v>
      </c>
      <c r="I339" s="19">
        <v>1398</v>
      </c>
      <c r="J339" s="19">
        <v>962200</v>
      </c>
      <c r="K339" s="20"/>
      <c r="L339" s="19">
        <v>2458350</v>
      </c>
      <c r="M339" s="19">
        <v>1964</v>
      </c>
    </row>
    <row r="340" spans="2:13" ht="15.75" customHeight="1" hidden="1" outlineLevel="2">
      <c r="B340" s="34" t="s">
        <v>146</v>
      </c>
      <c r="C340" s="34" t="s">
        <v>146</v>
      </c>
      <c r="D340" s="15">
        <v>43041</v>
      </c>
      <c r="E340" s="16" t="s">
        <v>29</v>
      </c>
      <c r="F340" s="17">
        <v>61</v>
      </c>
      <c r="G340" s="18" t="e">
        <f>ROUNDUP(DATEDIF(D340,$B$213,"d")/7,0)</f>
        <v>#VALUE!</v>
      </c>
      <c r="H340" s="19">
        <v>31291519</v>
      </c>
      <c r="I340" s="19">
        <v>22797</v>
      </c>
      <c r="J340" s="19">
        <v>1496150</v>
      </c>
      <c r="K340" s="20">
        <f aca="true" t="shared" si="48" ref="K340:K348">IF(J340&lt;&gt;0,-(J340-H340)/J340,"")</f>
        <v>19.91469371386559</v>
      </c>
      <c r="L340" s="19">
        <v>33749869</v>
      </c>
      <c r="M340" s="19">
        <v>24761</v>
      </c>
    </row>
    <row r="341" spans="2:13" ht="15.75" customHeight="1" hidden="1" outlineLevel="2">
      <c r="B341" s="34" t="s">
        <v>146</v>
      </c>
      <c r="C341" s="34" t="s">
        <v>146</v>
      </c>
      <c r="D341" s="15">
        <v>43041</v>
      </c>
      <c r="E341" s="16" t="s">
        <v>29</v>
      </c>
      <c r="F341" s="17">
        <v>46</v>
      </c>
      <c r="G341" s="18" t="e">
        <f>ROUNDUP(DATEDIF(D341,$B$219,"d")/7,0)</f>
        <v>#VALUE!</v>
      </c>
      <c r="H341" s="19">
        <v>15654185</v>
      </c>
      <c r="I341" s="19">
        <v>11166</v>
      </c>
      <c r="J341" s="19">
        <v>31291519</v>
      </c>
      <c r="K341" s="20">
        <f t="shared" si="48"/>
        <v>-0.49973074173868004</v>
      </c>
      <c r="L341" s="19">
        <v>49410674</v>
      </c>
      <c r="M341" s="19">
        <v>35929</v>
      </c>
    </row>
    <row r="342" spans="2:13" ht="15.75" customHeight="1" hidden="1" outlineLevel="2">
      <c r="B342" s="34" t="s">
        <v>146</v>
      </c>
      <c r="C342" s="34" t="s">
        <v>146</v>
      </c>
      <c r="D342" s="15">
        <v>43041</v>
      </c>
      <c r="E342" s="16" t="s">
        <v>29</v>
      </c>
      <c r="F342" s="17">
        <v>30</v>
      </c>
      <c r="G342" s="18" t="e">
        <f>ROUNDUP(DATEDIF(D342,$B$222,"d")/7,0)</f>
        <v>#VALUE!</v>
      </c>
      <c r="H342" s="19">
        <v>9866635</v>
      </c>
      <c r="I342" s="19">
        <v>6990</v>
      </c>
      <c r="J342" s="19">
        <v>15654185</v>
      </c>
      <c r="K342" s="20">
        <f t="shared" si="48"/>
        <v>-0.36971263595006704</v>
      </c>
      <c r="L342" s="19">
        <v>59277309</v>
      </c>
      <c r="M342" s="19">
        <v>42919</v>
      </c>
    </row>
    <row r="343" spans="2:13" ht="15.75" customHeight="1" hidden="1" outlineLevel="2">
      <c r="B343" s="34" t="s">
        <v>146</v>
      </c>
      <c r="C343" s="34" t="s">
        <v>146</v>
      </c>
      <c r="D343" s="15">
        <v>43041</v>
      </c>
      <c r="E343" s="16" t="s">
        <v>29</v>
      </c>
      <c r="F343" s="17">
        <v>16</v>
      </c>
      <c r="G343" s="18" t="e">
        <f>ROUNDUP(DATEDIF(D343,$B$226,"d")/7,0)</f>
        <v>#VALUE!</v>
      </c>
      <c r="H343" s="19">
        <v>3361945</v>
      </c>
      <c r="I343" s="19">
        <v>2186</v>
      </c>
      <c r="J343" s="19">
        <v>9866635</v>
      </c>
      <c r="K343" s="20">
        <f t="shared" si="48"/>
        <v>-0.6592612374938366</v>
      </c>
      <c r="L343" s="19">
        <v>62639254</v>
      </c>
      <c r="M343" s="19">
        <v>45105</v>
      </c>
    </row>
    <row r="344" spans="2:13" ht="15.75" customHeight="1" hidden="1" outlineLevel="2">
      <c r="B344" s="34" t="s">
        <v>146</v>
      </c>
      <c r="C344" s="34" t="s">
        <v>146</v>
      </c>
      <c r="D344" s="15">
        <v>43041</v>
      </c>
      <c r="E344" s="16" t="s">
        <v>29</v>
      </c>
      <c r="F344" s="17">
        <v>8</v>
      </c>
      <c r="G344" s="18" t="e">
        <f>ROUNDUP(DATEDIF(D344,$B$227,"d")/7,0)</f>
        <v>#VALUE!</v>
      </c>
      <c r="H344" s="19">
        <v>2214075</v>
      </c>
      <c r="I344" s="19">
        <v>1759</v>
      </c>
      <c r="J344" s="19">
        <v>3361945</v>
      </c>
      <c r="K344" s="20">
        <f t="shared" si="48"/>
        <v>-0.34143033273893536</v>
      </c>
      <c r="L344" s="19">
        <v>65764819</v>
      </c>
      <c r="M344" s="19">
        <v>47515</v>
      </c>
    </row>
    <row r="345" spans="2:13" ht="15.75" customHeight="1" hidden="1" outlineLevel="2">
      <c r="B345" s="34" t="s">
        <v>146</v>
      </c>
      <c r="C345" s="34" t="s">
        <v>146</v>
      </c>
      <c r="D345" s="15">
        <v>43041</v>
      </c>
      <c r="E345" s="16" t="s">
        <v>29</v>
      </c>
      <c r="F345" s="17">
        <v>8</v>
      </c>
      <c r="G345" s="18" t="e">
        <f>ROUNDUP(DATEDIF(D345,$B$232,"d")/7,0)</f>
        <v>#VALUE!</v>
      </c>
      <c r="H345" s="19">
        <v>1092840</v>
      </c>
      <c r="I345" s="19">
        <v>807</v>
      </c>
      <c r="J345" s="19">
        <v>2214075</v>
      </c>
      <c r="K345" s="20">
        <f t="shared" si="48"/>
        <v>-0.5064123844043223</v>
      </c>
      <c r="L345" s="19">
        <v>66857659</v>
      </c>
      <c r="M345" s="19">
        <v>48322</v>
      </c>
    </row>
    <row r="346" spans="2:13" ht="15.75" customHeight="1" hidden="1" outlineLevel="2">
      <c r="B346" s="34" t="s">
        <v>146</v>
      </c>
      <c r="C346" s="34" t="s">
        <v>146</v>
      </c>
      <c r="D346" s="15">
        <v>43041</v>
      </c>
      <c r="E346" s="16" t="s">
        <v>29</v>
      </c>
      <c r="F346" s="17">
        <v>3</v>
      </c>
      <c r="G346" s="18" t="e">
        <f>ROUNDUP(DATEDIF(D346,$B$237,"d")/7,0)</f>
        <v>#VALUE!</v>
      </c>
      <c r="H346" s="19">
        <v>451620</v>
      </c>
      <c r="I346" s="19">
        <v>343</v>
      </c>
      <c r="J346" s="19">
        <v>1092840</v>
      </c>
      <c r="K346" s="20">
        <f t="shared" si="48"/>
        <v>-0.5867464587679807</v>
      </c>
      <c r="L346" s="19">
        <v>67311595</v>
      </c>
      <c r="M346" s="19">
        <v>48644</v>
      </c>
    </row>
    <row r="347" spans="2:13" ht="15.75" customHeight="1" hidden="1" outlineLevel="2">
      <c r="B347" s="34" t="s">
        <v>146</v>
      </c>
      <c r="C347" s="34" t="s">
        <v>146</v>
      </c>
      <c r="D347" s="15">
        <v>43041</v>
      </c>
      <c r="E347" s="16" t="s">
        <v>29</v>
      </c>
      <c r="F347" s="17">
        <v>3</v>
      </c>
      <c r="G347" s="18" t="e">
        <f>ROUNDUP(DATEDIF(D347,$B$239,"d")/7,0)</f>
        <v>#VALUE!</v>
      </c>
      <c r="H347" s="19">
        <v>494068</v>
      </c>
      <c r="I347" s="19">
        <v>385</v>
      </c>
      <c r="J347" s="19">
        <v>451620</v>
      </c>
      <c r="K347" s="20">
        <f t="shared" si="48"/>
        <v>0.09399052300606704</v>
      </c>
      <c r="L347" s="19">
        <v>67805663</v>
      </c>
      <c r="M347" s="19">
        <v>49029</v>
      </c>
    </row>
    <row r="348" spans="2:13" ht="15.75" customHeight="1" hidden="1" outlineLevel="2">
      <c r="B348" s="42" t="s">
        <v>146</v>
      </c>
      <c r="C348" s="42" t="s">
        <v>146</v>
      </c>
      <c r="D348" s="15">
        <v>43041</v>
      </c>
      <c r="E348" s="16" t="s">
        <v>29</v>
      </c>
      <c r="F348" s="17">
        <v>2</v>
      </c>
      <c r="G348" s="18" t="e">
        <f>ROUNDUP(DATEDIF(D348,$B$284,"d")/7,0)</f>
        <v>#VALUE!</v>
      </c>
      <c r="H348" s="19">
        <v>428250</v>
      </c>
      <c r="I348" s="19">
        <v>335</v>
      </c>
      <c r="J348" s="19">
        <v>147060</v>
      </c>
      <c r="K348" s="20">
        <f t="shared" si="48"/>
        <v>1.9120767033863728</v>
      </c>
      <c r="L348" s="19">
        <v>68233913</v>
      </c>
      <c r="M348" s="19">
        <v>49364</v>
      </c>
    </row>
    <row r="349" spans="1:13" s="28" customFormat="1" ht="15.75" customHeight="1" hidden="1" outlineLevel="1">
      <c r="A349" s="28">
        <v>1</v>
      </c>
      <c r="B349" s="43" t="s">
        <v>147</v>
      </c>
      <c r="C349" s="43"/>
      <c r="D349" s="23"/>
      <c r="E349" s="24"/>
      <c r="F349" s="25"/>
      <c r="G349" s="26"/>
      <c r="H349" s="23">
        <f>SUBTOTAL(9,'2017.01.02. - 2017.12.31.  alapadatok'!$H$338:$H$348)</f>
        <v>67313487</v>
      </c>
      <c r="I349" s="23">
        <f>SUBTOTAL(9,'2017.01.02. - 2017.12.31.  alapadatok'!$I$338:$I$348)</f>
        <v>48732</v>
      </c>
      <c r="J349" s="23"/>
      <c r="K349" s="27"/>
      <c r="L349" s="23"/>
      <c r="M349" s="23"/>
    </row>
    <row r="350" spans="2:13" ht="15.75" customHeight="1" hidden="1" outlineLevel="2">
      <c r="B350" s="42" t="s">
        <v>148</v>
      </c>
      <c r="C350" s="42" t="s">
        <v>149</v>
      </c>
      <c r="D350" s="15">
        <v>42901</v>
      </c>
      <c r="E350" s="16" t="s">
        <v>60</v>
      </c>
      <c r="F350" s="17"/>
      <c r="G350" s="18" t="e">
        <f>ROUNDUP(DATEDIF(D350,$B$123,"d")/7,0)</f>
        <v>#VALUE!</v>
      </c>
      <c r="H350" s="19">
        <v>83272935</v>
      </c>
      <c r="I350" s="19">
        <v>62432</v>
      </c>
      <c r="J350" s="19"/>
      <c r="K350" s="20">
        <f aca="true" t="shared" si="49" ref="K350:K369">IF(J350&lt;&gt;0,-(J350-H350)/J350,"")</f>
        <v>0</v>
      </c>
      <c r="L350" s="19">
        <v>83272935</v>
      </c>
      <c r="M350" s="19">
        <v>62432</v>
      </c>
    </row>
    <row r="351" spans="2:13" ht="15.75" customHeight="1" hidden="1" outlineLevel="2">
      <c r="B351" s="42" t="s">
        <v>148</v>
      </c>
      <c r="C351" s="42" t="s">
        <v>149</v>
      </c>
      <c r="D351" s="15">
        <v>42901</v>
      </c>
      <c r="E351" s="16" t="s">
        <v>60</v>
      </c>
      <c r="F351" s="17"/>
      <c r="G351" s="18" t="e">
        <f>ROUNDUP(DATEDIF(D351,$B$122,"d")/7,0)</f>
        <v>#VALUE!</v>
      </c>
      <c r="H351" s="19">
        <v>42549715</v>
      </c>
      <c r="I351" s="19">
        <v>32937</v>
      </c>
      <c r="J351" s="19">
        <v>83272935</v>
      </c>
      <c r="K351" s="20">
        <f t="shared" si="49"/>
        <v>-0.48903308139673474</v>
      </c>
      <c r="L351" s="19">
        <v>125711670</v>
      </c>
      <c r="M351" s="19">
        <v>95250</v>
      </c>
    </row>
    <row r="352" spans="2:13" ht="15.75" customHeight="1" hidden="1" outlineLevel="2">
      <c r="B352" s="42" t="s">
        <v>148</v>
      </c>
      <c r="C352" s="42" t="s">
        <v>149</v>
      </c>
      <c r="D352" s="15">
        <v>42901</v>
      </c>
      <c r="E352" s="16" t="s">
        <v>60</v>
      </c>
      <c r="F352" s="17"/>
      <c r="G352" s="18" t="e">
        <f aca="true" t="shared" si="50" ref="G352:G353">ROUNDUP(DATEDIF(D352,$B$128,"d")/7,0)</f>
        <v>#VALUE!</v>
      </c>
      <c r="H352" s="19">
        <v>20010220</v>
      </c>
      <c r="I352" s="19">
        <v>15493</v>
      </c>
      <c r="J352" s="19">
        <v>42549715</v>
      </c>
      <c r="K352" s="20">
        <f t="shared" si="49"/>
        <v>-0.5297214094148457</v>
      </c>
      <c r="L352" s="19">
        <v>145747520</v>
      </c>
      <c r="M352" s="19">
        <v>110793</v>
      </c>
    </row>
    <row r="353" spans="2:13" ht="15.75" customHeight="1" hidden="1" outlineLevel="2">
      <c r="B353" s="42" t="s">
        <v>148</v>
      </c>
      <c r="C353" s="42" t="s">
        <v>149</v>
      </c>
      <c r="D353" s="15">
        <v>42901</v>
      </c>
      <c r="E353" s="16" t="s">
        <v>60</v>
      </c>
      <c r="F353" s="17"/>
      <c r="G353" s="18" t="e">
        <f t="shared" si="50"/>
        <v>#VALUE!</v>
      </c>
      <c r="H353" s="19">
        <v>12627488</v>
      </c>
      <c r="I353" s="19">
        <v>9682</v>
      </c>
      <c r="J353" s="19">
        <v>20010220</v>
      </c>
      <c r="K353" s="20">
        <f t="shared" si="49"/>
        <v>-0.3689480675374883</v>
      </c>
      <c r="L353" s="19">
        <v>158385058</v>
      </c>
      <c r="M353" s="19">
        <v>120485</v>
      </c>
    </row>
    <row r="354" spans="2:13" ht="15.75" customHeight="1" hidden="1" outlineLevel="2">
      <c r="B354" s="42" t="s">
        <v>148</v>
      </c>
      <c r="C354" s="42" t="s">
        <v>149</v>
      </c>
      <c r="D354" s="15">
        <v>42901</v>
      </c>
      <c r="E354" s="16" t="s">
        <v>60</v>
      </c>
      <c r="F354" s="17"/>
      <c r="G354" s="18" t="e">
        <f>ROUNDUP(DATEDIF(D354,$B$131,"d")/7,0)</f>
        <v>#VALUE!</v>
      </c>
      <c r="H354" s="19">
        <v>11679342</v>
      </c>
      <c r="I354" s="19">
        <v>9022</v>
      </c>
      <c r="J354" s="19">
        <v>12627488</v>
      </c>
      <c r="K354" s="20">
        <f t="shared" si="49"/>
        <v>-0.0750858761457544</v>
      </c>
      <c r="L354" s="19">
        <v>170072800</v>
      </c>
      <c r="M354" s="19">
        <v>129513</v>
      </c>
    </row>
    <row r="355" spans="2:13" ht="15.75" customHeight="1" hidden="1" outlineLevel="2">
      <c r="B355" s="44" t="s">
        <v>148</v>
      </c>
      <c r="C355" s="44" t="s">
        <v>149</v>
      </c>
      <c r="D355" s="15">
        <v>42901</v>
      </c>
      <c r="E355" s="16" t="s">
        <v>60</v>
      </c>
      <c r="F355" s="17"/>
      <c r="G355" s="18" t="e">
        <f>ROUNDUP(DATEDIF(D355,$B$134,"d")/7,0)</f>
        <v>#VALUE!</v>
      </c>
      <c r="H355" s="19">
        <v>8883026</v>
      </c>
      <c r="I355" s="19">
        <v>6922</v>
      </c>
      <c r="J355" s="19">
        <v>11679342</v>
      </c>
      <c r="K355" s="20">
        <f t="shared" si="49"/>
        <v>-0.2394241045428758</v>
      </c>
      <c r="L355" s="19">
        <v>178984146</v>
      </c>
      <c r="M355" s="19">
        <v>136466</v>
      </c>
    </row>
    <row r="356" spans="2:13" ht="15.75" customHeight="1" hidden="1" outlineLevel="2">
      <c r="B356" s="44" t="s">
        <v>148</v>
      </c>
      <c r="C356" s="44" t="s">
        <v>149</v>
      </c>
      <c r="D356" s="15">
        <v>42901</v>
      </c>
      <c r="E356" s="16" t="s">
        <v>60</v>
      </c>
      <c r="F356" s="17"/>
      <c r="G356" s="18" t="e">
        <f aca="true" t="shared" si="51" ref="G356:G357">ROUNDUP(DATEDIF(D356,$B$140,"d")/7,0)</f>
        <v>#VALUE!</v>
      </c>
      <c r="H356" s="19">
        <v>6735827</v>
      </c>
      <c r="I356" s="19">
        <v>5536</v>
      </c>
      <c r="J356" s="19">
        <v>8883026</v>
      </c>
      <c r="K356" s="20">
        <f t="shared" si="49"/>
        <v>-0.2417193195201725</v>
      </c>
      <c r="L356" s="19">
        <v>185787723</v>
      </c>
      <c r="M356" s="19">
        <v>142066</v>
      </c>
    </row>
    <row r="357" spans="2:13" ht="15.75" customHeight="1" hidden="1" outlineLevel="2">
      <c r="B357" s="44" t="s">
        <v>148</v>
      </c>
      <c r="C357" s="44" t="s">
        <v>149</v>
      </c>
      <c r="D357" s="15">
        <v>42901</v>
      </c>
      <c r="E357" s="16" t="s">
        <v>60</v>
      </c>
      <c r="F357" s="17"/>
      <c r="G357" s="18" t="e">
        <f t="shared" si="51"/>
        <v>#VALUE!</v>
      </c>
      <c r="H357" s="40">
        <v>4915490</v>
      </c>
      <c r="I357" s="40">
        <v>4221</v>
      </c>
      <c r="J357" s="19">
        <v>6735827</v>
      </c>
      <c r="K357" s="20">
        <f t="shared" si="49"/>
        <v>-0.2702469941701294</v>
      </c>
      <c r="L357" s="19">
        <v>190901133</v>
      </c>
      <c r="M357" s="19">
        <v>146287</v>
      </c>
    </row>
    <row r="358" spans="2:13" ht="15.75" customHeight="1" hidden="1" outlineLevel="2">
      <c r="B358" s="44" t="s">
        <v>148</v>
      </c>
      <c r="C358" s="44" t="s">
        <v>149</v>
      </c>
      <c r="D358" s="15">
        <v>42901</v>
      </c>
      <c r="E358" s="16" t="s">
        <v>60</v>
      </c>
      <c r="F358" s="17"/>
      <c r="G358" s="18" t="e">
        <f>ROUNDUP(DATEDIF(D358,$B$152,"d")/7,0)</f>
        <v>#VALUE!</v>
      </c>
      <c r="H358" s="19">
        <v>3448663</v>
      </c>
      <c r="I358" s="19">
        <v>2705</v>
      </c>
      <c r="J358" s="40">
        <v>4915490</v>
      </c>
      <c r="K358" s="20">
        <f t="shared" si="49"/>
        <v>-0.2984091107905824</v>
      </c>
      <c r="L358" s="19">
        <v>194685146</v>
      </c>
      <c r="M358" s="19">
        <v>149015</v>
      </c>
    </row>
    <row r="359" spans="2:13" ht="15.75" customHeight="1" hidden="1" outlineLevel="2">
      <c r="B359" s="44" t="s">
        <v>148</v>
      </c>
      <c r="C359" s="44" t="s">
        <v>149</v>
      </c>
      <c r="D359" s="15">
        <v>42901</v>
      </c>
      <c r="E359" s="16" t="s">
        <v>60</v>
      </c>
      <c r="F359" s="17"/>
      <c r="G359" s="18" t="e">
        <f aca="true" t="shared" si="52" ref="G359:G360">ROUNDUP(DATEDIF(D359,$B$154,"d")/7,0)</f>
        <v>#VALUE!</v>
      </c>
      <c r="H359" s="19">
        <v>2102263</v>
      </c>
      <c r="I359" s="19">
        <v>1810</v>
      </c>
      <c r="J359" s="19">
        <v>3448663</v>
      </c>
      <c r="K359" s="20">
        <f t="shared" si="49"/>
        <v>-0.3904121684258508</v>
      </c>
      <c r="L359" s="19">
        <v>196787409</v>
      </c>
      <c r="M359" s="19">
        <v>150825</v>
      </c>
    </row>
    <row r="360" spans="2:13" ht="15.75" customHeight="1" hidden="1" outlineLevel="2">
      <c r="B360" s="44" t="s">
        <v>148</v>
      </c>
      <c r="C360" s="44" t="s">
        <v>149</v>
      </c>
      <c r="D360" s="15">
        <v>42901</v>
      </c>
      <c r="E360" s="16" t="s">
        <v>60</v>
      </c>
      <c r="F360" s="17"/>
      <c r="G360" s="18" t="e">
        <f t="shared" si="52"/>
        <v>#VALUE!</v>
      </c>
      <c r="H360" s="19">
        <v>1870783</v>
      </c>
      <c r="I360" s="19">
        <v>1855</v>
      </c>
      <c r="J360" s="19">
        <v>2102263</v>
      </c>
      <c r="K360" s="20">
        <f t="shared" si="49"/>
        <v>-0.11010991488695752</v>
      </c>
      <c r="L360" s="19">
        <v>198658192</v>
      </c>
      <c r="M360" s="19">
        <v>152680</v>
      </c>
    </row>
    <row r="361" spans="2:13" ht="15.75" customHeight="1" hidden="1" outlineLevel="2">
      <c r="B361" s="44" t="s">
        <v>148</v>
      </c>
      <c r="C361" s="44" t="s">
        <v>149</v>
      </c>
      <c r="D361" s="15">
        <v>42901</v>
      </c>
      <c r="E361" s="16" t="s">
        <v>60</v>
      </c>
      <c r="F361" s="17"/>
      <c r="G361" s="18" t="e">
        <f>ROUNDUP(DATEDIF(D361,$B$156,"d")/7,0)</f>
        <v>#VALUE!</v>
      </c>
      <c r="H361" s="19">
        <v>1103350</v>
      </c>
      <c r="I361" s="19">
        <v>871</v>
      </c>
      <c r="J361" s="19">
        <v>1870783</v>
      </c>
      <c r="K361" s="20">
        <f t="shared" si="49"/>
        <v>-0.4102202126061654</v>
      </c>
      <c r="L361" s="19">
        <v>200310092</v>
      </c>
      <c r="M361" s="19">
        <v>153655</v>
      </c>
    </row>
    <row r="362" spans="2:13" ht="15.75" customHeight="1" hidden="1" outlineLevel="2">
      <c r="B362" s="44" t="s">
        <v>148</v>
      </c>
      <c r="C362" s="44" t="s">
        <v>149</v>
      </c>
      <c r="D362" s="15">
        <v>42901</v>
      </c>
      <c r="E362" s="16" t="s">
        <v>60</v>
      </c>
      <c r="F362" s="17"/>
      <c r="G362" s="18" t="e">
        <f>ROUNDUP(DATEDIF(D362,$B$162,"d")/7,0)</f>
        <v>#VALUE!</v>
      </c>
      <c r="H362" s="19">
        <v>174020</v>
      </c>
      <c r="I362" s="19">
        <v>147</v>
      </c>
      <c r="J362" s="19">
        <v>1103350</v>
      </c>
      <c r="K362" s="20">
        <f t="shared" si="49"/>
        <v>-0.8422803280917207</v>
      </c>
      <c r="L362" s="19">
        <v>200690662</v>
      </c>
      <c r="M362" s="19">
        <v>153917</v>
      </c>
    </row>
    <row r="363" spans="2:13" ht="15.75" customHeight="1" hidden="1" outlineLevel="2">
      <c r="B363" s="44" t="s">
        <v>148</v>
      </c>
      <c r="C363" s="44" t="s">
        <v>149</v>
      </c>
      <c r="D363" s="15">
        <v>42901</v>
      </c>
      <c r="E363" s="16" t="s">
        <v>60</v>
      </c>
      <c r="F363" s="17"/>
      <c r="G363" s="18" t="e">
        <f>ROUNDUP(DATEDIF(D363,$B$169,"d")/7,0)</f>
        <v>#VALUE!</v>
      </c>
      <c r="H363" s="19">
        <v>416760</v>
      </c>
      <c r="I363" s="19">
        <v>336</v>
      </c>
      <c r="J363" s="56">
        <v>174020</v>
      </c>
      <c r="K363" s="20">
        <f t="shared" si="49"/>
        <v>1.3948971382599702</v>
      </c>
      <c r="L363" s="19">
        <v>201107422</v>
      </c>
      <c r="M363" s="19">
        <v>154253</v>
      </c>
    </row>
    <row r="364" spans="2:13" ht="15.75" customHeight="1" hidden="1" outlineLevel="2">
      <c r="B364" s="44" t="s">
        <v>148</v>
      </c>
      <c r="C364" s="44" t="s">
        <v>149</v>
      </c>
      <c r="D364" s="15">
        <v>42901</v>
      </c>
      <c r="E364" s="16" t="s">
        <v>60</v>
      </c>
      <c r="F364" s="17"/>
      <c r="G364" s="18" t="e">
        <f>ROUNDUP(DATEDIF(D364,$B$178,"d")/7,0)</f>
        <v>#VALUE!</v>
      </c>
      <c r="H364" s="19">
        <v>265550</v>
      </c>
      <c r="I364" s="19">
        <v>243</v>
      </c>
      <c r="J364" s="19">
        <v>416760</v>
      </c>
      <c r="K364" s="20">
        <f t="shared" si="49"/>
        <v>-0.3628227277089932</v>
      </c>
      <c r="L364" s="19">
        <v>201372972</v>
      </c>
      <c r="M364" s="19">
        <v>154496</v>
      </c>
    </row>
    <row r="365" spans="2:13" ht="15.75" customHeight="1" hidden="1" outlineLevel="2">
      <c r="B365" s="44" t="s">
        <v>148</v>
      </c>
      <c r="C365" s="44" t="s">
        <v>149</v>
      </c>
      <c r="D365" s="15">
        <v>42901</v>
      </c>
      <c r="E365" s="16" t="s">
        <v>60</v>
      </c>
      <c r="F365" s="17"/>
      <c r="G365" s="18" t="e">
        <f>ROUNDUP(DATEDIF(D365,$B$186,"d")/7,0)</f>
        <v>#VALUE!</v>
      </c>
      <c r="H365" s="19">
        <v>138880</v>
      </c>
      <c r="I365" s="19">
        <v>130</v>
      </c>
      <c r="J365" s="19">
        <v>265550</v>
      </c>
      <c r="K365" s="20">
        <f t="shared" si="49"/>
        <v>-0.4770099792882696</v>
      </c>
      <c r="L365" s="19">
        <v>201511852</v>
      </c>
      <c r="M365" s="19">
        <v>154626</v>
      </c>
    </row>
    <row r="366" spans="2:13" ht="15.75" customHeight="1" hidden="1" outlineLevel="2">
      <c r="B366" s="44" t="s">
        <v>148</v>
      </c>
      <c r="C366" s="44" t="s">
        <v>149</v>
      </c>
      <c r="D366" s="15">
        <v>42901</v>
      </c>
      <c r="E366" s="16" t="s">
        <v>60</v>
      </c>
      <c r="F366" s="17"/>
      <c r="G366" s="18" t="e">
        <f>ROUNDUP(DATEDIF(D366,$B$194,"d")/7,0)</f>
        <v>#VALUE!</v>
      </c>
      <c r="H366" s="19">
        <v>249060</v>
      </c>
      <c r="I366" s="19">
        <v>264</v>
      </c>
      <c r="J366" s="19">
        <v>138880</v>
      </c>
      <c r="K366" s="20">
        <f t="shared" si="49"/>
        <v>0.7933467741935484</v>
      </c>
      <c r="L366" s="19">
        <v>201760912</v>
      </c>
      <c r="M366" s="19">
        <v>154890</v>
      </c>
    </row>
    <row r="367" spans="2:13" ht="15.75" customHeight="1" hidden="1" outlineLevel="2">
      <c r="B367" s="44" t="s">
        <v>148</v>
      </c>
      <c r="C367" s="44" t="s">
        <v>149</v>
      </c>
      <c r="D367" s="15">
        <v>42901</v>
      </c>
      <c r="E367" s="16" t="s">
        <v>60</v>
      </c>
      <c r="F367" s="17"/>
      <c r="G367" s="18" t="e">
        <f>ROUNDUP(DATEDIF(D367,$B$197,"d")/7,0)</f>
        <v>#VALUE!</v>
      </c>
      <c r="H367" s="19">
        <v>239680</v>
      </c>
      <c r="I367" s="19">
        <v>345</v>
      </c>
      <c r="J367" s="19">
        <v>249060</v>
      </c>
      <c r="K367" s="20">
        <f t="shared" si="49"/>
        <v>-0.03766160764474424</v>
      </c>
      <c r="L367" s="19">
        <v>201968792</v>
      </c>
      <c r="M367" s="19">
        <v>155182</v>
      </c>
    </row>
    <row r="368" spans="2:13" ht="15.75" customHeight="1" hidden="1" outlineLevel="2">
      <c r="B368" s="44" t="s">
        <v>148</v>
      </c>
      <c r="C368" s="44" t="s">
        <v>149</v>
      </c>
      <c r="D368" s="15">
        <v>42901</v>
      </c>
      <c r="E368" s="16" t="s">
        <v>60</v>
      </c>
      <c r="F368" s="17"/>
      <c r="G368" s="18" t="e">
        <f>ROUNDUP(DATEDIF(D368,$B$207,"d")/7,0)</f>
        <v>#VALUE!</v>
      </c>
      <c r="H368" s="19">
        <v>174000</v>
      </c>
      <c r="I368" s="19">
        <v>171</v>
      </c>
      <c r="J368" s="19">
        <v>239680</v>
      </c>
      <c r="K368" s="20">
        <f t="shared" si="49"/>
        <v>-0.2740320427236315</v>
      </c>
      <c r="L368" s="19">
        <v>202142792</v>
      </c>
      <c r="M368" s="19">
        <v>155353</v>
      </c>
    </row>
    <row r="369" spans="2:13" ht="15.75" customHeight="1" hidden="1" outlineLevel="2">
      <c r="B369" s="44" t="s">
        <v>148</v>
      </c>
      <c r="C369" s="44" t="s">
        <v>149</v>
      </c>
      <c r="D369" s="15">
        <v>42901</v>
      </c>
      <c r="E369" s="16" t="s">
        <v>60</v>
      </c>
      <c r="F369" s="17"/>
      <c r="G369" s="18" t="e">
        <f>ROUNDUP(DATEDIF(D369,$B$208,"d")/7,0)</f>
        <v>#VALUE!</v>
      </c>
      <c r="H369" s="19">
        <v>171570</v>
      </c>
      <c r="I369" s="19">
        <v>248</v>
      </c>
      <c r="J369" s="19">
        <v>174000</v>
      </c>
      <c r="K369" s="20">
        <f t="shared" si="49"/>
        <v>-0.01396551724137931</v>
      </c>
      <c r="L369" s="19">
        <v>202493482</v>
      </c>
      <c r="M369" s="19">
        <v>155733</v>
      </c>
    </row>
    <row r="370" spans="1:13" s="28" customFormat="1" ht="15.75" customHeight="1" hidden="1" outlineLevel="1">
      <c r="A370" s="28">
        <v>1</v>
      </c>
      <c r="B370" s="46" t="s">
        <v>150</v>
      </c>
      <c r="C370" s="46"/>
      <c r="D370" s="23"/>
      <c r="E370" s="24"/>
      <c r="F370" s="25"/>
      <c r="G370" s="26"/>
      <c r="H370" s="23">
        <f>SUBTOTAL(9,'2017.01.02. - 2017.12.31.  alapadatok'!$H$350:$H$369)</f>
        <v>201028622</v>
      </c>
      <c r="I370" s="23">
        <f>SUBTOTAL(9,'2017.01.02. - 2017.12.31.  alapadatok'!$I$350:$I$369)</f>
        <v>155370</v>
      </c>
      <c r="J370" s="23"/>
      <c r="K370" s="27"/>
      <c r="L370" s="23"/>
      <c r="M370" s="23"/>
    </row>
    <row r="371" spans="2:13" ht="15.75" customHeight="1" hidden="1" outlineLevel="2">
      <c r="B371" s="44" t="s">
        <v>151</v>
      </c>
      <c r="C371" s="44" t="s">
        <v>152</v>
      </c>
      <c r="D371" s="15">
        <v>42740</v>
      </c>
      <c r="E371" s="16" t="s">
        <v>153</v>
      </c>
      <c r="F371" s="17">
        <v>20</v>
      </c>
      <c r="G371" s="18" t="e">
        <f>ROUNDUP(DATEDIF(D371,$B$50,"d")/7,0)</f>
        <v>#VALUE!</v>
      </c>
      <c r="H371" s="19">
        <v>5761400</v>
      </c>
      <c r="I371" s="19">
        <v>4801</v>
      </c>
      <c r="J371" s="19"/>
      <c r="K371" s="20">
        <f>IF(J371&lt;&gt;0,-(J371-H371)/J371,"")</f>
        <v>0</v>
      </c>
      <c r="L371" s="19">
        <v>5761400</v>
      </c>
      <c r="M371" s="19">
        <v>4801</v>
      </c>
    </row>
    <row r="372" spans="1:13" s="28" customFormat="1" ht="15.75" customHeight="1" hidden="1" outlineLevel="1">
      <c r="A372" s="28">
        <v>1</v>
      </c>
      <c r="B372" s="46" t="s">
        <v>154</v>
      </c>
      <c r="C372" s="46"/>
      <c r="D372" s="23"/>
      <c r="E372" s="24"/>
      <c r="F372" s="25"/>
      <c r="G372" s="26"/>
      <c r="H372" s="23">
        <f>SUBTOTAL(9,'2017.01.02. - 2017.12.31.  alapadatok'!$H$371:$H$371)</f>
        <v>5761400</v>
      </c>
      <c r="I372" s="23">
        <f>SUBTOTAL(9,'2017.01.02. - 2017.12.31.  alapadatok'!$I$371:$I$371)</f>
        <v>4801</v>
      </c>
      <c r="J372" s="23"/>
      <c r="K372" s="27"/>
      <c r="L372" s="23"/>
      <c r="M372" s="23"/>
    </row>
    <row r="373" spans="2:13" ht="15.75" customHeight="1" hidden="1" outlineLevel="2">
      <c r="B373" s="44" t="s">
        <v>155</v>
      </c>
      <c r="C373" s="44" t="s">
        <v>156</v>
      </c>
      <c r="D373" s="15">
        <v>42820</v>
      </c>
      <c r="E373" s="16" t="s">
        <v>44</v>
      </c>
      <c r="F373" s="17">
        <v>34</v>
      </c>
      <c r="G373" s="35" t="e">
        <f>ROUNDUP(DATEDIF(D373,$B$76,"d")/7,0)</f>
        <v>#VALUE!</v>
      </c>
      <c r="H373" s="68">
        <v>22685871</v>
      </c>
      <c r="I373" s="41">
        <v>15923</v>
      </c>
      <c r="J373" s="56"/>
      <c r="K373" s="20">
        <f aca="true" t="shared" si="53" ref="K373:K377">IF(J373&lt;&gt;0,-(J373-H373)/J373,"")</f>
        <v>0</v>
      </c>
      <c r="L373" s="47">
        <v>22685871</v>
      </c>
      <c r="M373" s="47">
        <v>15923</v>
      </c>
    </row>
    <row r="374" spans="2:13" ht="15.75" customHeight="1" hidden="1" outlineLevel="2">
      <c r="B374" s="44" t="s">
        <v>155</v>
      </c>
      <c r="C374" s="44" t="s">
        <v>156</v>
      </c>
      <c r="D374" s="15">
        <v>42820</v>
      </c>
      <c r="E374" s="16" t="s">
        <v>44</v>
      </c>
      <c r="F374" s="17">
        <v>34</v>
      </c>
      <c r="G374" s="35" t="e">
        <f>ROUNDUP(DATEDIF(D374,$B$85,"d")/7,0)</f>
        <v>#VALUE!</v>
      </c>
      <c r="H374" s="56">
        <v>13118061</v>
      </c>
      <c r="I374" s="36">
        <v>9427</v>
      </c>
      <c r="J374" s="56">
        <v>22685871</v>
      </c>
      <c r="K374" s="20">
        <f t="shared" si="53"/>
        <v>-0.4217519353786328</v>
      </c>
      <c r="L374" s="47">
        <v>35803932</v>
      </c>
      <c r="M374" s="47">
        <v>25350</v>
      </c>
    </row>
    <row r="375" spans="2:13" ht="15.75" customHeight="1" hidden="1" outlineLevel="2">
      <c r="B375" s="44" t="s">
        <v>155</v>
      </c>
      <c r="C375" s="44" t="s">
        <v>156</v>
      </c>
      <c r="D375" s="15">
        <v>42820</v>
      </c>
      <c r="E375" s="16" t="s">
        <v>44</v>
      </c>
      <c r="F375" s="17">
        <v>34</v>
      </c>
      <c r="G375" s="18" t="e">
        <f>ROUNDUP(DATEDIF(D375,$B$71,"d")/7,0)</f>
        <v>#VALUE!</v>
      </c>
      <c r="H375" s="56">
        <v>6861350</v>
      </c>
      <c r="I375" s="36">
        <v>4975</v>
      </c>
      <c r="J375" s="56">
        <v>13118061</v>
      </c>
      <c r="K375" s="20">
        <f t="shared" si="53"/>
        <v>-0.4769539492155129</v>
      </c>
      <c r="L375" s="47">
        <v>42665282</v>
      </c>
      <c r="M375" s="47">
        <v>30325</v>
      </c>
    </row>
    <row r="376" spans="2:13" ht="15.75" customHeight="1" hidden="1" outlineLevel="2">
      <c r="B376" s="44" t="s">
        <v>155</v>
      </c>
      <c r="C376" s="44" t="s">
        <v>156</v>
      </c>
      <c r="D376" s="15">
        <v>42820</v>
      </c>
      <c r="E376" s="16" t="s">
        <v>44</v>
      </c>
      <c r="F376" s="17">
        <v>34</v>
      </c>
      <c r="G376" s="18" t="e">
        <f>ROUNDUP(DATEDIF(D376,$B$77,"d")/7,0)</f>
        <v>#VALUE!</v>
      </c>
      <c r="H376" s="56">
        <v>5578170</v>
      </c>
      <c r="I376" s="36">
        <v>3829</v>
      </c>
      <c r="J376" s="56">
        <v>6861350</v>
      </c>
      <c r="K376" s="20">
        <f t="shared" si="53"/>
        <v>-0.18701567475788292</v>
      </c>
      <c r="L376" s="47">
        <v>48243452</v>
      </c>
      <c r="M376" s="47">
        <v>34154</v>
      </c>
    </row>
    <row r="377" spans="2:13" ht="15.75" customHeight="1" hidden="1" outlineLevel="2">
      <c r="B377" s="44" t="s">
        <v>155</v>
      </c>
      <c r="C377" s="44" t="s">
        <v>156</v>
      </c>
      <c r="D377" s="15">
        <v>42820</v>
      </c>
      <c r="E377" s="16" t="s">
        <v>44</v>
      </c>
      <c r="F377" s="17">
        <v>34</v>
      </c>
      <c r="G377" s="18" t="e">
        <f>ROUNDUP(DATEDIF(D377,$B$82,"d")/7,0)</f>
        <v>#VALUE!</v>
      </c>
      <c r="H377" s="56">
        <v>1721687</v>
      </c>
      <c r="I377" s="36">
        <v>1311</v>
      </c>
      <c r="J377" s="56">
        <v>5578170</v>
      </c>
      <c r="K377" s="20">
        <f t="shared" si="53"/>
        <v>-0.6913527196195168</v>
      </c>
      <c r="L377" s="47">
        <v>49965139</v>
      </c>
      <c r="M377" s="47">
        <v>35465</v>
      </c>
    </row>
    <row r="378" spans="1:13" s="28" customFormat="1" ht="15.75" customHeight="1" hidden="1" outlineLevel="1">
      <c r="A378" s="28">
        <v>1</v>
      </c>
      <c r="B378" s="46" t="s">
        <v>157</v>
      </c>
      <c r="C378" s="46"/>
      <c r="D378" s="23"/>
      <c r="E378" s="24"/>
      <c r="F378" s="25"/>
      <c r="G378" s="26"/>
      <c r="H378" s="58">
        <f>SUBTOTAL(9,'2017.01.02. - 2017.12.31.  alapadatok'!$H$373:$H$377)</f>
        <v>49965139</v>
      </c>
      <c r="I378" s="38">
        <f>SUBTOTAL(9,'2017.01.02. - 2017.12.31.  alapadatok'!$I$373:$I$377)</f>
        <v>35465</v>
      </c>
      <c r="J378" s="62"/>
      <c r="K378" s="27"/>
      <c r="L378" s="23"/>
      <c r="M378" s="23"/>
    </row>
    <row r="379" spans="2:13" ht="15.75" customHeight="1" hidden="1" outlineLevel="2">
      <c r="B379" s="44" t="s">
        <v>158</v>
      </c>
      <c r="C379" s="44" t="s">
        <v>158</v>
      </c>
      <c r="D379" s="15">
        <v>43062</v>
      </c>
      <c r="E379" s="16" t="s">
        <v>60</v>
      </c>
      <c r="F379" s="17"/>
      <c r="G379" s="18" t="e">
        <f>ROUNDUP(DATEDIF(D379,$B$226,"d")/7,0)</f>
        <v>#VALUE!</v>
      </c>
      <c r="H379" s="56">
        <v>31471045</v>
      </c>
      <c r="I379" s="36">
        <v>23590</v>
      </c>
      <c r="J379" s="56"/>
      <c r="K379" s="20">
        <f aca="true" t="shared" si="54" ref="K379:K384">IF(J379&lt;&gt;0,-(J379-H379)/J379,"")</f>
        <v>0</v>
      </c>
      <c r="L379" s="19">
        <v>31471045</v>
      </c>
      <c r="M379" s="19">
        <v>23590</v>
      </c>
    </row>
    <row r="380" spans="2:13" ht="15.75" customHeight="1" hidden="1" outlineLevel="2">
      <c r="B380" s="44" t="s">
        <v>158</v>
      </c>
      <c r="C380" s="44" t="s">
        <v>158</v>
      </c>
      <c r="D380" s="15">
        <v>43062</v>
      </c>
      <c r="E380" s="16" t="s">
        <v>60</v>
      </c>
      <c r="F380" s="17"/>
      <c r="G380" s="18" t="e">
        <f>ROUNDUP(DATEDIF(D380,$B$227,"d")/7,0)</f>
        <v>#VALUE!</v>
      </c>
      <c r="H380" s="56">
        <v>19504961</v>
      </c>
      <c r="I380" s="36">
        <v>14687</v>
      </c>
      <c r="J380" s="56">
        <v>31471045</v>
      </c>
      <c r="K380" s="20">
        <f t="shared" si="54"/>
        <v>-0.38022518794657123</v>
      </c>
      <c r="L380" s="32">
        <v>51030906</v>
      </c>
      <c r="M380" s="32">
        <v>38328</v>
      </c>
    </row>
    <row r="381" spans="2:13" ht="15.75" customHeight="1" hidden="1" outlineLevel="2">
      <c r="B381" s="44" t="s">
        <v>158</v>
      </c>
      <c r="C381" s="44" t="s">
        <v>158</v>
      </c>
      <c r="D381" s="15">
        <v>43062</v>
      </c>
      <c r="E381" s="16" t="s">
        <v>60</v>
      </c>
      <c r="F381" s="17"/>
      <c r="G381" s="18" t="e">
        <f>ROUNDUP(DATEDIF(D381,$B$232,"d")/7,0)</f>
        <v>#VALUE!</v>
      </c>
      <c r="H381" s="56">
        <v>14026650</v>
      </c>
      <c r="I381" s="36">
        <v>10575</v>
      </c>
      <c r="J381" s="56">
        <v>19504961</v>
      </c>
      <c r="K381" s="20">
        <f t="shared" si="54"/>
        <v>-0.2808675700505118</v>
      </c>
      <c r="L381" s="32">
        <v>65129356</v>
      </c>
      <c r="M381" s="32">
        <v>49043</v>
      </c>
    </row>
    <row r="382" spans="2:13" ht="15.75" customHeight="1" hidden="1" outlineLevel="2">
      <c r="B382" s="44" t="s">
        <v>158</v>
      </c>
      <c r="C382" s="44" t="s">
        <v>158</v>
      </c>
      <c r="D382" s="15">
        <v>43062</v>
      </c>
      <c r="E382" s="16" t="s">
        <v>60</v>
      </c>
      <c r="F382" s="17"/>
      <c r="G382" s="18" t="e">
        <f>ROUNDUP(DATEDIF(D382,$B$237,"d")/7,0)</f>
        <v>#VALUE!</v>
      </c>
      <c r="H382" s="19">
        <v>9931715</v>
      </c>
      <c r="I382" s="19">
        <v>7879</v>
      </c>
      <c r="J382" s="56">
        <v>14026650</v>
      </c>
      <c r="K382" s="20">
        <f t="shared" si="54"/>
        <v>-0.29193962920583316</v>
      </c>
      <c r="L382" s="32">
        <v>76979701</v>
      </c>
      <c r="M382" s="32">
        <v>58640</v>
      </c>
    </row>
    <row r="383" spans="2:13" ht="15.75" customHeight="1" hidden="1" outlineLevel="2">
      <c r="B383" s="44" t="s">
        <v>158</v>
      </c>
      <c r="C383" s="44" t="s">
        <v>158</v>
      </c>
      <c r="D383" s="15">
        <v>43062</v>
      </c>
      <c r="E383" s="16" t="s">
        <v>60</v>
      </c>
      <c r="F383" s="17"/>
      <c r="G383" s="18" t="e">
        <f>ROUNDUP(DATEDIF(D383,$B$239,"d")/7,0)</f>
        <v>#VALUE!</v>
      </c>
      <c r="H383" s="19">
        <v>8008132</v>
      </c>
      <c r="I383" s="19">
        <v>6158</v>
      </c>
      <c r="J383" s="19">
        <v>9931715</v>
      </c>
      <c r="K383" s="20">
        <f t="shared" si="54"/>
        <v>-0.1936808496820539</v>
      </c>
      <c r="L383" s="32">
        <v>85209703</v>
      </c>
      <c r="M383" s="32">
        <v>65000</v>
      </c>
    </row>
    <row r="384" spans="2:13" ht="15.75" customHeight="1" hidden="1" outlineLevel="2">
      <c r="B384" s="34" t="s">
        <v>158</v>
      </c>
      <c r="C384" s="34" t="s">
        <v>158</v>
      </c>
      <c r="D384" s="15">
        <v>43062</v>
      </c>
      <c r="E384" s="16" t="s">
        <v>60</v>
      </c>
      <c r="F384" s="17"/>
      <c r="G384" s="18" t="e">
        <f>ROUNDUP(DATEDIF(D384,$B$284,"d")/7,0)</f>
        <v>#VALUE!</v>
      </c>
      <c r="H384" s="54">
        <v>6429775</v>
      </c>
      <c r="I384" s="54">
        <v>4687</v>
      </c>
      <c r="J384" s="19">
        <v>4383782</v>
      </c>
      <c r="K384" s="20">
        <f t="shared" si="54"/>
        <v>0.4667186917597636</v>
      </c>
      <c r="L384" s="19">
        <v>91663628</v>
      </c>
      <c r="M384" s="19">
        <v>69710</v>
      </c>
    </row>
    <row r="385" spans="1:13" s="28" customFormat="1" ht="15.75" customHeight="1" hidden="1" outlineLevel="1">
      <c r="A385" s="28">
        <v>1</v>
      </c>
      <c r="B385" s="37" t="s">
        <v>159</v>
      </c>
      <c r="C385" s="37"/>
      <c r="D385" s="23"/>
      <c r="E385" s="24"/>
      <c r="F385" s="25"/>
      <c r="G385" s="26"/>
      <c r="H385" s="23">
        <f>SUBTOTAL(9,'2017.01.02. - 2017.12.31.  alapadatok'!$H$379:$H$384)</f>
        <v>89372278</v>
      </c>
      <c r="I385" s="23">
        <f>SUBTOTAL(9,'2017.01.02. - 2017.12.31.  alapadatok'!$I$379:$I$384)</f>
        <v>67576</v>
      </c>
      <c r="J385" s="23"/>
      <c r="K385" s="27"/>
      <c r="L385" s="23"/>
      <c r="M385" s="23"/>
    </row>
    <row r="386" spans="2:13" ht="15.75" customHeight="1" hidden="1" outlineLevel="2">
      <c r="B386" s="34" t="s">
        <v>160</v>
      </c>
      <c r="C386" s="34" t="s">
        <v>161</v>
      </c>
      <c r="D386" s="15">
        <v>42726</v>
      </c>
      <c r="E386" s="16" t="s">
        <v>44</v>
      </c>
      <c r="F386" s="17">
        <v>39</v>
      </c>
      <c r="G386" s="18" t="e">
        <f>ROUNDUP(DATEDIF(D386,$B$50,"d")/7,0)</f>
        <v>#VALUE!</v>
      </c>
      <c r="H386" s="19">
        <v>11232300</v>
      </c>
      <c r="I386" s="19">
        <v>8008</v>
      </c>
      <c r="J386" s="19">
        <v>20897010</v>
      </c>
      <c r="K386" s="20">
        <f aca="true" t="shared" si="55" ref="K386:K389">IF(J386&lt;&gt;0,-(J386-H386)/J386,"")</f>
        <v>-0.46249248098172896</v>
      </c>
      <c r="L386" s="19">
        <v>60497785</v>
      </c>
      <c r="M386" s="19">
        <v>43605</v>
      </c>
    </row>
    <row r="387" spans="2:13" ht="15.75" customHeight="1" hidden="1" outlineLevel="2">
      <c r="B387" s="34" t="s">
        <v>160</v>
      </c>
      <c r="C387" s="34" t="s">
        <v>161</v>
      </c>
      <c r="D387" s="15">
        <v>42726</v>
      </c>
      <c r="E387" s="16" t="s">
        <v>44</v>
      </c>
      <c r="F387" s="17">
        <v>39</v>
      </c>
      <c r="G387" s="18" t="e">
        <f>ROUNDUP(DATEDIF(D387,$B$52,"d")/7,0)</f>
        <v>#VALUE!</v>
      </c>
      <c r="H387" s="19">
        <v>6639075</v>
      </c>
      <c r="I387" s="19">
        <v>4516</v>
      </c>
      <c r="J387" s="19">
        <v>11232300</v>
      </c>
      <c r="K387" s="20">
        <f t="shared" si="55"/>
        <v>-0.4089300499452472</v>
      </c>
      <c r="L387" s="19">
        <v>67136860</v>
      </c>
      <c r="M387" s="19">
        <v>48121</v>
      </c>
    </row>
    <row r="388" spans="2:13" ht="15.75" customHeight="1" hidden="1" outlineLevel="2">
      <c r="B388" s="34" t="s">
        <v>160</v>
      </c>
      <c r="C388" s="34" t="s">
        <v>161</v>
      </c>
      <c r="D388" s="15">
        <v>42726</v>
      </c>
      <c r="E388" s="16" t="s">
        <v>44</v>
      </c>
      <c r="F388" s="17">
        <v>39</v>
      </c>
      <c r="G388" s="18" t="e">
        <f aca="true" t="shared" si="56" ref="G388:G389">ROUNDUP(DATEDIF(D388,$B$56,"d")/7,0)</f>
        <v>#VALUE!</v>
      </c>
      <c r="H388" s="19">
        <v>3097229</v>
      </c>
      <c r="I388" s="19">
        <v>2253</v>
      </c>
      <c r="J388" s="19">
        <v>6639075</v>
      </c>
      <c r="K388" s="20">
        <f t="shared" si="55"/>
        <v>-0.5334848604662548</v>
      </c>
      <c r="L388" s="19">
        <v>70234089</v>
      </c>
      <c r="M388" s="19">
        <v>50374</v>
      </c>
    </row>
    <row r="389" spans="2:13" ht="15.75" customHeight="1" hidden="1" outlineLevel="2">
      <c r="B389" s="34" t="s">
        <v>160</v>
      </c>
      <c r="C389" s="34" t="s">
        <v>161</v>
      </c>
      <c r="D389" s="15">
        <v>42726</v>
      </c>
      <c r="E389" s="16" t="s">
        <v>44</v>
      </c>
      <c r="F389" s="17">
        <v>39</v>
      </c>
      <c r="G389" s="18" t="e">
        <f t="shared" si="56"/>
        <v>#VALUE!</v>
      </c>
      <c r="H389" s="19">
        <v>1090755</v>
      </c>
      <c r="I389" s="19">
        <v>684</v>
      </c>
      <c r="J389" s="19">
        <v>3097229</v>
      </c>
      <c r="K389" s="20">
        <f t="shared" si="55"/>
        <v>-0.6478287527334918</v>
      </c>
      <c r="L389" s="19">
        <v>71324844</v>
      </c>
      <c r="M389" s="19">
        <v>51058</v>
      </c>
    </row>
    <row r="390" spans="2:13" ht="15.75" customHeight="1" hidden="1" outlineLevel="2">
      <c r="B390" s="34" t="s">
        <v>160</v>
      </c>
      <c r="C390" s="34" t="s">
        <v>161</v>
      </c>
      <c r="D390" s="15">
        <v>42726</v>
      </c>
      <c r="E390" s="16" t="s">
        <v>44</v>
      </c>
      <c r="F390" s="17">
        <v>36</v>
      </c>
      <c r="G390" s="18" t="e">
        <f>ROUNDUP(DATEDIF(D390,$B$43,"d")/7,0)</f>
        <v>#VALUE!</v>
      </c>
      <c r="H390" s="19">
        <v>6399580</v>
      </c>
      <c r="I390" s="19">
        <v>4760</v>
      </c>
      <c r="J390" s="19"/>
      <c r="K390" s="20"/>
      <c r="L390" s="19"/>
      <c r="M390" s="19"/>
    </row>
    <row r="391" spans="1:13" s="28" customFormat="1" ht="15.75" customHeight="1" hidden="1" outlineLevel="1">
      <c r="A391" s="28">
        <v>1</v>
      </c>
      <c r="B391" s="37" t="s">
        <v>162</v>
      </c>
      <c r="C391" s="37"/>
      <c r="D391" s="23"/>
      <c r="E391" s="24"/>
      <c r="F391" s="25"/>
      <c r="G391" s="26"/>
      <c r="H391" s="23">
        <f>SUBTOTAL(9,'2017.01.02. - 2017.12.31.  alapadatok'!$H$386:$H$390)</f>
        <v>28458939</v>
      </c>
      <c r="I391" s="23">
        <f>SUBTOTAL(9,'2017.01.02. - 2017.12.31.  alapadatok'!$I$386:$I$390)</f>
        <v>20221</v>
      </c>
      <c r="J391" s="23"/>
      <c r="K391" s="27"/>
      <c r="L391" s="23"/>
      <c r="M391" s="23"/>
    </row>
    <row r="392" spans="2:13" ht="15.75" customHeight="1" hidden="1" outlineLevel="2">
      <c r="B392" s="34" t="s">
        <v>163</v>
      </c>
      <c r="C392" s="34" t="s">
        <v>164</v>
      </c>
      <c r="D392" s="15">
        <v>43076</v>
      </c>
      <c r="E392" s="16" t="s">
        <v>77</v>
      </c>
      <c r="F392" s="17">
        <v>27</v>
      </c>
      <c r="G392" s="18" t="e">
        <f>ROUNDUP(DATEDIF(D392,$B$227,"d")/7,0)</f>
        <v>#VALUE!</v>
      </c>
      <c r="H392" s="19">
        <v>6912988</v>
      </c>
      <c r="I392" s="19">
        <v>4994</v>
      </c>
      <c r="J392" s="19"/>
      <c r="K392" s="20"/>
      <c r="L392" s="19">
        <v>6912988</v>
      </c>
      <c r="M392" s="19">
        <v>4994</v>
      </c>
    </row>
    <row r="393" spans="2:13" ht="15.75" customHeight="1" hidden="1" outlineLevel="2">
      <c r="B393" s="34" t="s">
        <v>163</v>
      </c>
      <c r="C393" s="34" t="s">
        <v>164</v>
      </c>
      <c r="D393" s="15">
        <v>43076</v>
      </c>
      <c r="E393" s="16" t="s">
        <v>77</v>
      </c>
      <c r="F393" s="17">
        <v>54</v>
      </c>
      <c r="G393" s="18" t="e">
        <f>ROUNDUP(DATEDIF(D393,$B$232,"d")/7,0)</f>
        <v>#VALUE!</v>
      </c>
      <c r="H393" s="19">
        <v>83163003</v>
      </c>
      <c r="I393" s="19">
        <v>61092</v>
      </c>
      <c r="J393" s="19">
        <v>6912988</v>
      </c>
      <c r="K393" s="20">
        <f aca="true" t="shared" si="57" ref="K393:K396">IF(J393&lt;&gt;0,-(J393-H393)/J393,"")</f>
        <v>11.0299649008504</v>
      </c>
      <c r="L393" s="19">
        <v>90023761</v>
      </c>
      <c r="M393" s="19">
        <v>66029</v>
      </c>
    </row>
    <row r="394" spans="2:13" ht="15.75" customHeight="1" hidden="1" outlineLevel="2">
      <c r="B394" s="34" t="s">
        <v>163</v>
      </c>
      <c r="C394" s="34" t="s">
        <v>164</v>
      </c>
      <c r="D394" s="15">
        <v>43076</v>
      </c>
      <c r="E394" s="16" t="s">
        <v>77</v>
      </c>
      <c r="F394" s="17">
        <v>54</v>
      </c>
      <c r="G394" s="18" t="e">
        <f>ROUNDUP(DATEDIF(D394,$B$237,"d")/7,0)</f>
        <v>#VALUE!</v>
      </c>
      <c r="H394" s="19">
        <v>52759022</v>
      </c>
      <c r="I394" s="19">
        <v>38693</v>
      </c>
      <c r="J394" s="19">
        <v>83163003</v>
      </c>
      <c r="K394" s="20">
        <f t="shared" si="57"/>
        <v>-0.36559503509030333</v>
      </c>
      <c r="L394" s="19">
        <v>143681878</v>
      </c>
      <c r="M394" s="19">
        <v>105306</v>
      </c>
    </row>
    <row r="395" spans="2:13" ht="15.75" customHeight="1" hidden="1" outlineLevel="2">
      <c r="B395" s="34" t="s">
        <v>163</v>
      </c>
      <c r="C395" s="34" t="s">
        <v>164</v>
      </c>
      <c r="D395" s="15">
        <v>43076</v>
      </c>
      <c r="E395" s="16" t="s">
        <v>77</v>
      </c>
      <c r="F395" s="17">
        <v>54</v>
      </c>
      <c r="G395" s="18" t="e">
        <f>ROUNDUP(DATEDIF(D395,$B$239,"d")/7,0)</f>
        <v>#VALUE!</v>
      </c>
      <c r="H395" s="19">
        <v>41954558</v>
      </c>
      <c r="I395" s="19">
        <v>30671</v>
      </c>
      <c r="J395" s="19">
        <v>52759022</v>
      </c>
      <c r="K395" s="20">
        <f t="shared" si="57"/>
        <v>-0.20478893638324078</v>
      </c>
      <c r="L395" s="19">
        <v>185636436</v>
      </c>
      <c r="M395" s="19">
        <v>135977</v>
      </c>
    </row>
    <row r="396" spans="2:13" ht="15.75" customHeight="1" hidden="1" outlineLevel="2">
      <c r="B396" s="34" t="s">
        <v>163</v>
      </c>
      <c r="C396" s="34" t="s">
        <v>164</v>
      </c>
      <c r="D396" s="15">
        <v>43076</v>
      </c>
      <c r="E396" s="16" t="s">
        <v>77</v>
      </c>
      <c r="F396" s="17">
        <v>54</v>
      </c>
      <c r="G396" s="18" t="e">
        <f>ROUNDUP(DATEDIF(D396,$B$284,"d")/7,0)</f>
        <v>#VALUE!</v>
      </c>
      <c r="H396" s="19">
        <v>27920139</v>
      </c>
      <c r="I396" s="19">
        <v>19799</v>
      </c>
      <c r="J396" s="19">
        <v>16996820</v>
      </c>
      <c r="K396" s="20">
        <f t="shared" si="57"/>
        <v>0.6426683932641518</v>
      </c>
      <c r="L396" s="19">
        <v>213552525</v>
      </c>
      <c r="M396" s="19">
        <v>155776</v>
      </c>
    </row>
    <row r="397" spans="1:13" s="28" customFormat="1" ht="15.75" customHeight="1" hidden="1" outlineLevel="1">
      <c r="A397" s="28">
        <v>1</v>
      </c>
      <c r="B397" s="37" t="s">
        <v>165</v>
      </c>
      <c r="C397" s="37"/>
      <c r="D397" s="23"/>
      <c r="E397" s="24"/>
      <c r="F397" s="25"/>
      <c r="G397" s="26"/>
      <c r="H397" s="23">
        <f>SUBTOTAL(9,'2017.01.02. - 2017.12.31.  alapadatok'!$H$392:$H$396)</f>
        <v>212709710</v>
      </c>
      <c r="I397" s="23">
        <f>SUBTOTAL(9,'2017.01.02. - 2017.12.31.  alapadatok'!$I$392:$I$396)</f>
        <v>155249</v>
      </c>
      <c r="J397" s="23"/>
      <c r="K397" s="27"/>
      <c r="L397" s="23"/>
      <c r="M397" s="23"/>
    </row>
    <row r="398" spans="2:13" ht="15.75" customHeight="1" hidden="1" outlineLevel="2">
      <c r="B398" s="34" t="s">
        <v>166</v>
      </c>
      <c r="C398" s="34" t="s">
        <v>167</v>
      </c>
      <c r="D398" s="15">
        <v>42866</v>
      </c>
      <c r="E398" s="16" t="s">
        <v>40</v>
      </c>
      <c r="F398" s="17">
        <v>28</v>
      </c>
      <c r="G398" s="18" t="e">
        <f>ROUNDUP(DATEDIF(D398,$B$100,"d")/7,0)</f>
        <v>#VALUE!</v>
      </c>
      <c r="H398" s="19">
        <v>6475625</v>
      </c>
      <c r="I398" s="19">
        <v>5101</v>
      </c>
      <c r="J398" s="19"/>
      <c r="K398" s="20"/>
      <c r="L398" s="19">
        <v>7390315</v>
      </c>
      <c r="M398" s="19">
        <v>5741</v>
      </c>
    </row>
    <row r="399" spans="2:13" ht="15.75" customHeight="1" hidden="1" outlineLevel="2">
      <c r="B399" s="30" t="s">
        <v>166</v>
      </c>
      <c r="C399" s="30" t="s">
        <v>167</v>
      </c>
      <c r="D399" s="53">
        <v>42866</v>
      </c>
      <c r="E399" s="30" t="s">
        <v>40</v>
      </c>
      <c r="F399" s="35">
        <v>28</v>
      </c>
      <c r="G399" s="18" t="e">
        <f>ROUNDUP(DATEDIF(D399,$B$98,"d")/7,0)</f>
        <v>#VALUE!</v>
      </c>
      <c r="H399" s="19">
        <v>4135185</v>
      </c>
      <c r="I399" s="19">
        <v>3251</v>
      </c>
      <c r="J399" s="47">
        <v>6475625</v>
      </c>
      <c r="K399" s="20">
        <f aca="true" t="shared" si="58" ref="K399:K404">IF(J399&lt;&gt;0,-(J399-H399)/J399,"")</f>
        <v>-0.3614230286651868</v>
      </c>
      <c r="L399" s="32">
        <v>11525500</v>
      </c>
      <c r="M399" s="32">
        <v>8992</v>
      </c>
    </row>
    <row r="400" spans="2:13" ht="15.75" customHeight="1" hidden="1" outlineLevel="2">
      <c r="B400" s="30" t="s">
        <v>166</v>
      </c>
      <c r="C400" s="30" t="s">
        <v>167</v>
      </c>
      <c r="D400" s="53">
        <v>42866</v>
      </c>
      <c r="E400" s="30" t="s">
        <v>40</v>
      </c>
      <c r="F400" s="35">
        <v>28</v>
      </c>
      <c r="G400" s="18" t="e">
        <f>ROUNDUP(DATEDIF(D400,$B$102,"d")/7,0)</f>
        <v>#VALUE!</v>
      </c>
      <c r="H400" s="19">
        <v>3118920</v>
      </c>
      <c r="I400" s="19">
        <v>2599</v>
      </c>
      <c r="J400" s="19">
        <v>4135185</v>
      </c>
      <c r="K400" s="20">
        <f t="shared" si="58"/>
        <v>-0.24576046779043742</v>
      </c>
      <c r="L400" s="32">
        <v>14571670</v>
      </c>
      <c r="M400" s="32">
        <v>11514</v>
      </c>
    </row>
    <row r="401" spans="2:13" ht="15.75" customHeight="1" hidden="1" outlineLevel="2">
      <c r="B401" s="30" t="s">
        <v>166</v>
      </c>
      <c r="C401" s="30" t="s">
        <v>167</v>
      </c>
      <c r="D401" s="53">
        <v>42866</v>
      </c>
      <c r="E401" s="30" t="s">
        <v>40</v>
      </c>
      <c r="F401" s="35">
        <v>28</v>
      </c>
      <c r="G401" s="18" t="e">
        <f>ROUNDUP(DATEDIF(D401,$B$110,"d")/7,0)</f>
        <v>#VALUE!</v>
      </c>
      <c r="H401" s="19">
        <v>1981940</v>
      </c>
      <c r="I401" s="19">
        <v>1670</v>
      </c>
      <c r="J401" s="19">
        <v>3118920</v>
      </c>
      <c r="K401" s="20">
        <f t="shared" si="58"/>
        <v>-0.36454285457786667</v>
      </c>
      <c r="L401" s="32">
        <v>16559910</v>
      </c>
      <c r="M401" s="32">
        <v>13189</v>
      </c>
    </row>
    <row r="402" spans="2:13" ht="15.75" customHeight="1" hidden="1" outlineLevel="2">
      <c r="B402" s="30" t="s">
        <v>166</v>
      </c>
      <c r="C402" s="30" t="s">
        <v>167</v>
      </c>
      <c r="D402" s="53">
        <v>42866</v>
      </c>
      <c r="E402" s="30" t="s">
        <v>40</v>
      </c>
      <c r="F402" s="35">
        <v>28</v>
      </c>
      <c r="G402" s="18" t="e">
        <f>ROUNDUP(DATEDIF(D402,$B$113,"d")/7,0)</f>
        <v>#VALUE!</v>
      </c>
      <c r="H402" s="19">
        <v>1219900</v>
      </c>
      <c r="I402" s="19">
        <v>1353</v>
      </c>
      <c r="J402" s="19">
        <v>1981940</v>
      </c>
      <c r="K402" s="20">
        <f t="shared" si="58"/>
        <v>-0.38449196242065853</v>
      </c>
      <c r="L402" s="32">
        <v>17793810</v>
      </c>
      <c r="M402" s="32">
        <v>14570</v>
      </c>
    </row>
    <row r="403" spans="2:13" ht="15.75" customHeight="1" hidden="1" outlineLevel="2">
      <c r="B403" s="30" t="s">
        <v>166</v>
      </c>
      <c r="C403" s="30" t="s">
        <v>167</v>
      </c>
      <c r="D403" s="53">
        <v>42866</v>
      </c>
      <c r="E403" s="30" t="s">
        <v>40</v>
      </c>
      <c r="F403" s="35">
        <v>28</v>
      </c>
      <c r="G403" s="18" t="e">
        <f>ROUNDUP(DATEDIF(D403,$B$123,"d")/7,0)</f>
        <v>#VALUE!</v>
      </c>
      <c r="H403" s="19">
        <v>1247245</v>
      </c>
      <c r="I403" s="19">
        <v>1248</v>
      </c>
      <c r="J403" s="19">
        <v>1219900</v>
      </c>
      <c r="K403" s="20">
        <f t="shared" si="58"/>
        <v>0.022415771784572505</v>
      </c>
      <c r="L403" s="32">
        <v>19041055</v>
      </c>
      <c r="M403" s="32">
        <v>15818</v>
      </c>
    </row>
    <row r="404" spans="2:13" ht="15.75" customHeight="1" hidden="1" outlineLevel="2">
      <c r="B404" s="30" t="s">
        <v>166</v>
      </c>
      <c r="C404" s="30" t="s">
        <v>167</v>
      </c>
      <c r="D404" s="53">
        <v>42866</v>
      </c>
      <c r="E404" s="30" t="s">
        <v>40</v>
      </c>
      <c r="F404" s="35">
        <v>28</v>
      </c>
      <c r="G404" s="18" t="e">
        <f>ROUNDUP(DATEDIF(D404,$B$122,"d")/7,0)</f>
        <v>#VALUE!</v>
      </c>
      <c r="H404" s="19">
        <v>709930</v>
      </c>
      <c r="I404" s="19">
        <v>961</v>
      </c>
      <c r="J404" s="19">
        <v>1247245</v>
      </c>
      <c r="K404" s="20">
        <f t="shared" si="58"/>
        <v>-0.43080148647619354</v>
      </c>
      <c r="L404" s="32">
        <v>19759265</v>
      </c>
      <c r="M404" s="32">
        <v>16791</v>
      </c>
    </row>
    <row r="405" spans="1:13" s="28" customFormat="1" ht="15.75" customHeight="1" hidden="1" outlineLevel="1">
      <c r="A405" s="28">
        <v>1</v>
      </c>
      <c r="B405" s="23" t="s">
        <v>168</v>
      </c>
      <c r="C405" s="23"/>
      <c r="D405" s="60"/>
      <c r="E405" s="23"/>
      <c r="F405" s="26"/>
      <c r="G405" s="26"/>
      <c r="H405" s="23">
        <f>SUBTOTAL(9,'2017.01.02. - 2017.12.31.  alapadatok'!$H$398:$H$404)</f>
        <v>18888745</v>
      </c>
      <c r="I405" s="23">
        <f>SUBTOTAL(9,'2017.01.02. - 2017.12.31.  alapadatok'!$I$398:$I$404)</f>
        <v>16183</v>
      </c>
      <c r="J405" s="23"/>
      <c r="K405" s="27"/>
      <c r="L405" s="59"/>
      <c r="M405" s="59"/>
    </row>
    <row r="406" spans="2:13" ht="15.75" customHeight="1" hidden="1" outlineLevel="2">
      <c r="B406" s="30" t="s">
        <v>169</v>
      </c>
      <c r="C406" s="30" t="s">
        <v>170</v>
      </c>
      <c r="D406" s="53">
        <v>42719</v>
      </c>
      <c r="E406" s="30" t="s">
        <v>33</v>
      </c>
      <c r="F406" s="35">
        <v>23</v>
      </c>
      <c r="G406" s="18" t="e">
        <f>ROUNDUP(DATEDIF(D406,$B$50,"d")/7,0)</f>
        <v>#VALUE!</v>
      </c>
      <c r="H406" s="19">
        <v>4261430</v>
      </c>
      <c r="I406" s="19">
        <v>2927</v>
      </c>
      <c r="J406" s="19">
        <v>7259755</v>
      </c>
      <c r="K406" s="20">
        <f aca="true" t="shared" si="59" ref="K406:K409">IF(J406&lt;&gt;0,-(J406-H406)/J406,"")</f>
        <v>-0.41300636178493627</v>
      </c>
      <c r="L406" s="19">
        <v>32625065</v>
      </c>
      <c r="M406" s="19">
        <v>23912</v>
      </c>
    </row>
    <row r="407" spans="2:13" ht="15.75" customHeight="1" hidden="1" outlineLevel="2">
      <c r="B407" s="30" t="s">
        <v>169</v>
      </c>
      <c r="C407" s="30" t="s">
        <v>170</v>
      </c>
      <c r="D407" s="53">
        <v>42719</v>
      </c>
      <c r="E407" s="30" t="s">
        <v>33</v>
      </c>
      <c r="F407" s="35">
        <v>23</v>
      </c>
      <c r="G407" s="18" t="e">
        <f>ROUNDUP(DATEDIF(D407,$B$52,"d")/7,0)</f>
        <v>#VALUE!</v>
      </c>
      <c r="H407" s="19">
        <v>3457695</v>
      </c>
      <c r="I407" s="19">
        <v>2347</v>
      </c>
      <c r="J407" s="19">
        <v>4261430</v>
      </c>
      <c r="K407" s="20">
        <f t="shared" si="59"/>
        <v>-0.18860687609558294</v>
      </c>
      <c r="L407" s="19">
        <v>36082760</v>
      </c>
      <c r="M407" s="19">
        <v>26259</v>
      </c>
    </row>
    <row r="408" spans="2:13" ht="15.75" customHeight="1" hidden="1" outlineLevel="2">
      <c r="B408" s="30" t="s">
        <v>169</v>
      </c>
      <c r="C408" s="30" t="s">
        <v>170</v>
      </c>
      <c r="D408" s="53">
        <v>42719</v>
      </c>
      <c r="E408" s="30" t="s">
        <v>33</v>
      </c>
      <c r="F408" s="35">
        <v>23</v>
      </c>
      <c r="G408" s="18" t="e">
        <f>ROUNDUP(DATEDIF(D408,$B$56,"d")/7,0)</f>
        <v>#VALUE!</v>
      </c>
      <c r="H408" s="19">
        <v>2462215</v>
      </c>
      <c r="I408" s="19">
        <v>1648</v>
      </c>
      <c r="J408" s="19">
        <v>3457695</v>
      </c>
      <c r="K408" s="20">
        <f t="shared" si="59"/>
        <v>-0.28790277916357576</v>
      </c>
      <c r="L408" s="19">
        <v>38544975</v>
      </c>
      <c r="M408" s="19">
        <v>27907</v>
      </c>
    </row>
    <row r="409" spans="2:13" ht="15.75" customHeight="1" hidden="1" outlineLevel="2">
      <c r="B409" s="30" t="s">
        <v>169</v>
      </c>
      <c r="C409" s="30" t="s">
        <v>170</v>
      </c>
      <c r="D409" s="53">
        <v>42719</v>
      </c>
      <c r="E409" s="30" t="s">
        <v>33</v>
      </c>
      <c r="F409" s="35">
        <v>23</v>
      </c>
      <c r="G409" s="18" t="e">
        <f>ROUNDUP(DATEDIF(D409,$B$74,"d")/7,0)</f>
        <v>#VALUE!</v>
      </c>
      <c r="H409" s="19">
        <v>435180</v>
      </c>
      <c r="I409" s="19">
        <v>286</v>
      </c>
      <c r="J409" s="19"/>
      <c r="K409" s="20">
        <f t="shared" si="59"/>
        <v>0</v>
      </c>
      <c r="L409" s="19">
        <v>43454225</v>
      </c>
      <c r="M409" s="19">
        <v>31303</v>
      </c>
    </row>
    <row r="410" spans="2:13" ht="15.75" customHeight="1" hidden="1" outlineLevel="2">
      <c r="B410" s="30" t="s">
        <v>169</v>
      </c>
      <c r="C410" s="30" t="s">
        <v>170</v>
      </c>
      <c r="D410" s="53">
        <v>42719</v>
      </c>
      <c r="E410" s="30" t="s">
        <v>33</v>
      </c>
      <c r="F410" s="35">
        <v>23</v>
      </c>
      <c r="G410" s="18" t="e">
        <f>ROUNDUP(DATEDIF(D410,$B$43,"d")/7,0)</f>
        <v>#VALUE!</v>
      </c>
      <c r="H410" s="19">
        <v>1868665</v>
      </c>
      <c r="I410" s="19">
        <v>1341</v>
      </c>
      <c r="J410" s="19"/>
      <c r="K410" s="20"/>
      <c r="L410" s="19"/>
      <c r="M410" s="19"/>
    </row>
    <row r="411" spans="1:13" s="28" customFormat="1" ht="15.75" customHeight="1" hidden="1" outlineLevel="1">
      <c r="A411" s="28">
        <v>1</v>
      </c>
      <c r="B411" s="23" t="s">
        <v>171</v>
      </c>
      <c r="C411" s="23"/>
      <c r="D411" s="60"/>
      <c r="E411" s="23"/>
      <c r="F411" s="26"/>
      <c r="G411" s="26"/>
      <c r="H411" s="23">
        <f>SUBTOTAL(9,'2017.01.02. - 2017.12.31.  alapadatok'!$H$406:$H$410)</f>
        <v>12485185</v>
      </c>
      <c r="I411" s="23">
        <f>SUBTOTAL(9,'2017.01.02. - 2017.12.31.  alapadatok'!$I$406:$I$410)</f>
        <v>8549</v>
      </c>
      <c r="J411" s="23"/>
      <c r="K411" s="27"/>
      <c r="L411" s="23"/>
      <c r="M411" s="23"/>
    </row>
    <row r="412" spans="2:13" ht="15.75" customHeight="1" hidden="1" outlineLevel="2">
      <c r="B412" s="30" t="s">
        <v>172</v>
      </c>
      <c r="C412" s="30" t="s">
        <v>173</v>
      </c>
      <c r="D412" s="53">
        <v>42915</v>
      </c>
      <c r="E412" s="30" t="s">
        <v>77</v>
      </c>
      <c r="F412" s="35">
        <v>45</v>
      </c>
      <c r="G412" s="18">
        <v>0</v>
      </c>
      <c r="H412" s="19">
        <v>11551295</v>
      </c>
      <c r="I412" s="19">
        <v>8537</v>
      </c>
      <c r="J412" s="19"/>
      <c r="K412" s="20">
        <f aca="true" t="shared" si="60" ref="K412:K431">IF(J412&lt;&gt;0,-(J412-H412)/J412,"")</f>
        <v>0</v>
      </c>
      <c r="L412" s="19">
        <v>11551295</v>
      </c>
      <c r="M412" s="19">
        <v>8537</v>
      </c>
    </row>
    <row r="413" spans="2:13" ht="15.75" customHeight="1" hidden="1" outlineLevel="2">
      <c r="B413" s="30" t="s">
        <v>172</v>
      </c>
      <c r="C413" s="30" t="s">
        <v>173</v>
      </c>
      <c r="D413" s="53">
        <v>42915</v>
      </c>
      <c r="E413" s="30" t="s">
        <v>77</v>
      </c>
      <c r="F413" s="35">
        <v>45</v>
      </c>
      <c r="G413" s="18" t="e">
        <f aca="true" t="shared" si="61" ref="G413:G414">ROUNDUP(DATEDIF(D413,$B$128,"d")/7,0)</f>
        <v>#VALUE!</v>
      </c>
      <c r="H413" s="19">
        <v>257973382</v>
      </c>
      <c r="I413" s="19">
        <v>194895</v>
      </c>
      <c r="J413" s="19">
        <v>11551295</v>
      </c>
      <c r="K413" s="20">
        <f t="shared" si="60"/>
        <v>21.332853762283797</v>
      </c>
      <c r="L413" s="19">
        <v>269524677</v>
      </c>
      <c r="M413" s="19">
        <v>203432</v>
      </c>
    </row>
    <row r="414" spans="2:13" ht="15.75" customHeight="1" hidden="1" outlineLevel="2">
      <c r="B414" s="30" t="s">
        <v>172</v>
      </c>
      <c r="C414" s="30" t="s">
        <v>173</v>
      </c>
      <c r="D414" s="53">
        <v>42915</v>
      </c>
      <c r="E414" s="30" t="s">
        <v>77</v>
      </c>
      <c r="F414" s="35">
        <v>45</v>
      </c>
      <c r="G414" s="18" t="e">
        <f t="shared" si="61"/>
        <v>#VALUE!</v>
      </c>
      <c r="H414" s="47">
        <v>153668410</v>
      </c>
      <c r="I414" s="47">
        <v>115664</v>
      </c>
      <c r="J414" s="47">
        <v>257973382</v>
      </c>
      <c r="K414" s="20">
        <f t="shared" si="60"/>
        <v>-0.40432455159269104</v>
      </c>
      <c r="L414" s="47">
        <v>423209287</v>
      </c>
      <c r="M414" s="47">
        <v>319114</v>
      </c>
    </row>
    <row r="415" spans="2:13" ht="15.75" customHeight="1" hidden="1" outlineLevel="2">
      <c r="B415" s="30" t="s">
        <v>172</v>
      </c>
      <c r="C415" s="30" t="s">
        <v>173</v>
      </c>
      <c r="D415" s="53">
        <v>42915</v>
      </c>
      <c r="E415" s="30" t="s">
        <v>77</v>
      </c>
      <c r="F415" s="35">
        <v>45</v>
      </c>
      <c r="G415" s="18" t="e">
        <f>ROUNDUP(DATEDIF(D415,$B$131,"d")/7,0)</f>
        <v>#VALUE!</v>
      </c>
      <c r="H415" s="47">
        <v>107908455</v>
      </c>
      <c r="I415" s="47">
        <v>82009</v>
      </c>
      <c r="J415" s="47">
        <v>153668410</v>
      </c>
      <c r="K415" s="20">
        <f t="shared" si="60"/>
        <v>-0.29778374748590164</v>
      </c>
      <c r="L415" s="47">
        <v>531206892</v>
      </c>
      <c r="M415" s="47">
        <v>401201</v>
      </c>
    </row>
    <row r="416" spans="2:13" ht="15.75" customHeight="1" hidden="1" outlineLevel="2">
      <c r="B416" s="30" t="s">
        <v>172</v>
      </c>
      <c r="C416" s="30" t="s">
        <v>173</v>
      </c>
      <c r="D416" s="53">
        <v>42915</v>
      </c>
      <c r="E416" s="30" t="s">
        <v>77</v>
      </c>
      <c r="F416" s="35">
        <v>45</v>
      </c>
      <c r="G416" s="18" t="e">
        <f>ROUNDUP(DATEDIF(D416,$B$134,"d")/7,0)</f>
        <v>#VALUE!</v>
      </c>
      <c r="H416" s="47">
        <v>69327390</v>
      </c>
      <c r="I416" s="47">
        <v>52890</v>
      </c>
      <c r="J416" s="47">
        <v>107908455</v>
      </c>
      <c r="K416" s="20">
        <f t="shared" si="60"/>
        <v>-0.35753514402555386</v>
      </c>
      <c r="L416" s="47">
        <v>602181518</v>
      </c>
      <c r="M416" s="47">
        <v>454848</v>
      </c>
    </row>
    <row r="417" spans="2:13" ht="15.75" customHeight="1" hidden="1" outlineLevel="2">
      <c r="B417" s="30" t="s">
        <v>172</v>
      </c>
      <c r="C417" s="30" t="s">
        <v>173</v>
      </c>
      <c r="D417" s="53">
        <v>42915</v>
      </c>
      <c r="E417" s="30" t="s">
        <v>77</v>
      </c>
      <c r="F417" s="35">
        <v>45</v>
      </c>
      <c r="G417" s="18" t="e">
        <f aca="true" t="shared" si="62" ref="G417:G418">ROUNDUP(DATEDIF(D417,$B$140,"d")/7,0)</f>
        <v>#VALUE!</v>
      </c>
      <c r="H417" s="47">
        <v>43295973</v>
      </c>
      <c r="I417" s="47">
        <v>32806</v>
      </c>
      <c r="J417" s="47">
        <v>69327390</v>
      </c>
      <c r="K417" s="20">
        <f t="shared" si="60"/>
        <v>-0.3754853168423043</v>
      </c>
      <c r="L417" s="47">
        <v>645593731</v>
      </c>
      <c r="M417" s="47">
        <v>487727</v>
      </c>
    </row>
    <row r="418" spans="2:13" ht="15.75" customHeight="1" hidden="1" outlineLevel="2">
      <c r="B418" s="30" t="s">
        <v>172</v>
      </c>
      <c r="C418" s="30" t="s">
        <v>173</v>
      </c>
      <c r="D418" s="53">
        <v>42915</v>
      </c>
      <c r="E418" s="30" t="s">
        <v>77</v>
      </c>
      <c r="F418" s="35">
        <v>45</v>
      </c>
      <c r="G418" s="18" t="e">
        <f t="shared" si="62"/>
        <v>#VALUE!</v>
      </c>
      <c r="H418" s="47">
        <v>40074143</v>
      </c>
      <c r="I418" s="47">
        <v>30427</v>
      </c>
      <c r="J418" s="47">
        <v>43295973</v>
      </c>
      <c r="K418" s="20">
        <f t="shared" si="60"/>
        <v>-0.07441408003464894</v>
      </c>
      <c r="L418" s="47">
        <v>687433624</v>
      </c>
      <c r="M418" s="47">
        <v>519736</v>
      </c>
    </row>
    <row r="419" spans="2:13" ht="15.75" customHeight="1" hidden="1" outlineLevel="2">
      <c r="B419" s="30" t="s">
        <v>172</v>
      </c>
      <c r="C419" s="30" t="s">
        <v>173</v>
      </c>
      <c r="D419" s="53">
        <v>42915</v>
      </c>
      <c r="E419" s="30" t="s">
        <v>77</v>
      </c>
      <c r="F419" s="35">
        <v>45</v>
      </c>
      <c r="G419" s="18" t="e">
        <f>ROUNDUP(DATEDIF(D419,$B$152,"d")/7,0)</f>
        <v>#VALUE!</v>
      </c>
      <c r="H419" s="47">
        <v>24354892</v>
      </c>
      <c r="I419" s="47">
        <v>14210</v>
      </c>
      <c r="J419" s="47">
        <v>40074143</v>
      </c>
      <c r="K419" s="20">
        <f t="shared" si="60"/>
        <v>-0.39225420241675535</v>
      </c>
      <c r="L419" s="19">
        <v>712545840</v>
      </c>
      <c r="M419" s="19">
        <v>538912</v>
      </c>
    </row>
    <row r="420" spans="2:13" ht="15.75" customHeight="1" hidden="1" outlineLevel="2">
      <c r="B420" s="30" t="s">
        <v>172</v>
      </c>
      <c r="C420" s="30" t="s">
        <v>173</v>
      </c>
      <c r="D420" s="53">
        <v>42915</v>
      </c>
      <c r="E420" s="30" t="s">
        <v>77</v>
      </c>
      <c r="F420" s="35">
        <v>45</v>
      </c>
      <c r="G420" s="18" t="e">
        <f aca="true" t="shared" si="63" ref="G420:G421">ROUNDUP(DATEDIF(D420,$B$154,"d")/7,0)</f>
        <v>#VALUE!</v>
      </c>
      <c r="H420" s="47">
        <v>14357144</v>
      </c>
      <c r="I420" s="47">
        <v>10864</v>
      </c>
      <c r="J420" s="47">
        <v>24354892</v>
      </c>
      <c r="K420" s="20">
        <f t="shared" si="60"/>
        <v>-0.41050266205245334</v>
      </c>
      <c r="L420" s="19">
        <v>726902984</v>
      </c>
      <c r="M420" s="19">
        <v>549776</v>
      </c>
    </row>
    <row r="421" spans="2:13" ht="15.75" customHeight="1" hidden="1" outlineLevel="2">
      <c r="B421" s="34" t="s">
        <v>172</v>
      </c>
      <c r="C421" s="34" t="s">
        <v>173</v>
      </c>
      <c r="D421" s="15">
        <v>42915</v>
      </c>
      <c r="E421" s="16" t="s">
        <v>77</v>
      </c>
      <c r="F421" s="17">
        <v>45</v>
      </c>
      <c r="G421" s="18" t="e">
        <f t="shared" si="63"/>
        <v>#VALUE!</v>
      </c>
      <c r="H421" s="19">
        <v>10455271</v>
      </c>
      <c r="I421" s="19">
        <v>10116</v>
      </c>
      <c r="J421" s="19">
        <v>14357144</v>
      </c>
      <c r="K421" s="20">
        <f t="shared" si="60"/>
        <v>-0.2717722271226088</v>
      </c>
      <c r="L421" s="19">
        <v>737443315</v>
      </c>
      <c r="M421" s="19">
        <v>559938</v>
      </c>
    </row>
    <row r="422" spans="2:13" ht="15.75" customHeight="1" hidden="1" outlineLevel="2">
      <c r="B422" s="34" t="s">
        <v>172</v>
      </c>
      <c r="C422" s="34" t="s">
        <v>173</v>
      </c>
      <c r="D422" s="53">
        <v>42915</v>
      </c>
      <c r="E422" s="16" t="s">
        <v>77</v>
      </c>
      <c r="F422" s="17">
        <v>45</v>
      </c>
      <c r="G422" s="18" t="e">
        <f>ROUNDUP(DATEDIF(D422,$B$156,"d")/7,0)</f>
        <v>#VALUE!</v>
      </c>
      <c r="H422" s="19">
        <v>7068258</v>
      </c>
      <c r="I422" s="19">
        <v>5534</v>
      </c>
      <c r="J422" s="19">
        <v>10455271</v>
      </c>
      <c r="K422" s="20">
        <f t="shared" si="60"/>
        <v>-0.3239526742061492</v>
      </c>
      <c r="L422" s="19">
        <v>744689623</v>
      </c>
      <c r="M422" s="19">
        <v>565601</v>
      </c>
    </row>
    <row r="423" spans="2:13" ht="15.75" customHeight="1" hidden="1" outlineLevel="2">
      <c r="B423" s="34" t="s">
        <v>172</v>
      </c>
      <c r="C423" s="34" t="s">
        <v>173</v>
      </c>
      <c r="D423" s="53">
        <v>42915</v>
      </c>
      <c r="E423" s="16" t="s">
        <v>77</v>
      </c>
      <c r="F423" s="17">
        <v>45</v>
      </c>
      <c r="G423" s="18" t="e">
        <f>ROUNDUP(DATEDIF(D423,$B$162,"d")/7,0)</f>
        <v>#VALUE!</v>
      </c>
      <c r="H423" s="19">
        <v>3009735</v>
      </c>
      <c r="I423" s="19">
        <v>2451</v>
      </c>
      <c r="J423" s="19">
        <v>7068258</v>
      </c>
      <c r="K423" s="20">
        <f t="shared" si="60"/>
        <v>-0.5741899913670384</v>
      </c>
      <c r="L423" s="19">
        <v>747699358</v>
      </c>
      <c r="M423" s="19">
        <v>568052</v>
      </c>
    </row>
    <row r="424" spans="2:13" ht="15.75" customHeight="1" hidden="1" outlineLevel="2">
      <c r="B424" s="34" t="s">
        <v>172</v>
      </c>
      <c r="C424" s="34" t="s">
        <v>173</v>
      </c>
      <c r="D424" s="53">
        <v>42915</v>
      </c>
      <c r="E424" s="16" t="s">
        <v>77</v>
      </c>
      <c r="F424" s="17">
        <v>45</v>
      </c>
      <c r="G424" s="18" t="e">
        <f>ROUNDUP(DATEDIF(D424,$B$169,"d")/7,0)</f>
        <v>#VALUE!</v>
      </c>
      <c r="H424" s="19">
        <v>3252990</v>
      </c>
      <c r="I424" s="19">
        <v>2912</v>
      </c>
      <c r="J424" s="19">
        <v>3009735</v>
      </c>
      <c r="K424" s="20">
        <f t="shared" si="60"/>
        <v>0.08082273024037</v>
      </c>
      <c r="L424" s="19">
        <v>750959008</v>
      </c>
      <c r="M424" s="19">
        <v>570945</v>
      </c>
    </row>
    <row r="425" spans="2:13" ht="15.75" customHeight="1" hidden="1" outlineLevel="2">
      <c r="B425" s="34" t="s">
        <v>172</v>
      </c>
      <c r="C425" s="34" t="s">
        <v>173</v>
      </c>
      <c r="D425" s="53">
        <v>42915</v>
      </c>
      <c r="E425" s="16" t="s">
        <v>77</v>
      </c>
      <c r="F425" s="17">
        <v>45</v>
      </c>
      <c r="G425" s="18" t="e">
        <f>ROUNDUP(DATEDIF(D425,$B$178,"d")/7,0)</f>
        <v>#VALUE!</v>
      </c>
      <c r="H425" s="19">
        <v>1645435</v>
      </c>
      <c r="I425" s="19">
        <v>1591</v>
      </c>
      <c r="J425" s="19">
        <v>3252990</v>
      </c>
      <c r="K425" s="20">
        <f t="shared" si="60"/>
        <v>-0.4941776642412058</v>
      </c>
      <c r="L425" s="19">
        <v>752574423</v>
      </c>
      <c r="M425" s="19">
        <v>572610</v>
      </c>
    </row>
    <row r="426" spans="2:13" ht="15.75" customHeight="1" hidden="1" outlineLevel="2">
      <c r="B426" s="34" t="s">
        <v>172</v>
      </c>
      <c r="C426" s="34" t="s">
        <v>173</v>
      </c>
      <c r="D426" s="53">
        <v>42915</v>
      </c>
      <c r="E426" s="16" t="s">
        <v>77</v>
      </c>
      <c r="F426" s="17">
        <v>45</v>
      </c>
      <c r="G426" s="18" t="e">
        <f>ROUNDUP(DATEDIF(D426,$B$186,"d")/7,0)</f>
        <v>#VALUE!</v>
      </c>
      <c r="H426" s="19">
        <v>741800</v>
      </c>
      <c r="I426" s="19">
        <v>664</v>
      </c>
      <c r="J426" s="19">
        <v>1645435</v>
      </c>
      <c r="K426" s="20">
        <f t="shared" si="60"/>
        <v>-0.5491769653617432</v>
      </c>
      <c r="L426" s="19">
        <v>753424943</v>
      </c>
      <c r="M426" s="19">
        <v>573380</v>
      </c>
    </row>
    <row r="427" spans="2:13" ht="15.75" customHeight="1" hidden="1" outlineLevel="2">
      <c r="B427" s="34" t="s">
        <v>172</v>
      </c>
      <c r="C427" s="34" t="s">
        <v>173</v>
      </c>
      <c r="D427" s="53">
        <v>42915</v>
      </c>
      <c r="E427" s="16" t="s">
        <v>77</v>
      </c>
      <c r="F427" s="17">
        <v>45</v>
      </c>
      <c r="G427" s="18" t="e">
        <f>ROUNDUP(DATEDIF(D427,$B$194,"d")/7,0)</f>
        <v>#VALUE!</v>
      </c>
      <c r="H427" s="19">
        <v>1384248</v>
      </c>
      <c r="I427" s="19">
        <v>1450</v>
      </c>
      <c r="J427" s="19">
        <v>741800</v>
      </c>
      <c r="K427" s="20">
        <f t="shared" si="60"/>
        <v>0.8660663251550283</v>
      </c>
      <c r="L427" s="19">
        <v>754905921</v>
      </c>
      <c r="M427" s="19">
        <v>574945</v>
      </c>
    </row>
    <row r="428" spans="2:13" ht="15.75" customHeight="1" hidden="1" outlineLevel="2">
      <c r="B428" s="34" t="s">
        <v>172</v>
      </c>
      <c r="C428" s="34" t="s">
        <v>173</v>
      </c>
      <c r="D428" s="53">
        <v>42915</v>
      </c>
      <c r="E428" s="16" t="s">
        <v>77</v>
      </c>
      <c r="F428" s="17">
        <v>45</v>
      </c>
      <c r="G428" s="18" t="e">
        <f>ROUNDUP(DATEDIF(D428,$B$197,"d")/7,0)</f>
        <v>#VALUE!</v>
      </c>
      <c r="H428" s="19">
        <v>1213615</v>
      </c>
      <c r="I428" s="19">
        <v>1282</v>
      </c>
      <c r="J428" s="19">
        <v>1384248</v>
      </c>
      <c r="K428" s="20">
        <f t="shared" si="60"/>
        <v>-0.12326765146129884</v>
      </c>
      <c r="L428" s="19">
        <v>756107108</v>
      </c>
      <c r="M428" s="19">
        <v>576227</v>
      </c>
    </row>
    <row r="429" spans="2:13" ht="15.75" customHeight="1" hidden="1" outlineLevel="2">
      <c r="B429" s="44" t="s">
        <v>172</v>
      </c>
      <c r="C429" s="44" t="s">
        <v>173</v>
      </c>
      <c r="D429" s="15">
        <v>42915</v>
      </c>
      <c r="E429" s="16" t="s">
        <v>77</v>
      </c>
      <c r="F429" s="17">
        <v>45</v>
      </c>
      <c r="G429" s="18" t="e">
        <f>ROUNDUP(DATEDIF(D429,$B$207,"d")/7,0)</f>
        <v>#VALUE!</v>
      </c>
      <c r="H429" s="19">
        <v>1782940</v>
      </c>
      <c r="I429" s="19">
        <v>1926</v>
      </c>
      <c r="J429" s="19">
        <v>1213615</v>
      </c>
      <c r="K429" s="20">
        <f t="shared" si="60"/>
        <v>0.4691149994026112</v>
      </c>
      <c r="L429" s="19">
        <v>757892118</v>
      </c>
      <c r="M429" s="19">
        <v>578156</v>
      </c>
    </row>
    <row r="430" spans="2:13" ht="15.75" customHeight="1" hidden="1" outlineLevel="2">
      <c r="B430" s="69" t="s">
        <v>172</v>
      </c>
      <c r="C430" s="69" t="s">
        <v>173</v>
      </c>
      <c r="D430" s="15">
        <v>42915</v>
      </c>
      <c r="E430" s="70" t="s">
        <v>77</v>
      </c>
      <c r="F430" s="31">
        <v>45</v>
      </c>
      <c r="G430" s="18" t="e">
        <f>ROUNDUP(DATEDIF(D430,$B$208,"d")/7,0)</f>
        <v>#VALUE!</v>
      </c>
      <c r="H430" s="19">
        <v>1066895</v>
      </c>
      <c r="I430" s="19">
        <v>1115</v>
      </c>
      <c r="J430" s="63">
        <v>1782940</v>
      </c>
      <c r="K430" s="20">
        <f t="shared" si="60"/>
        <v>-0.4016091399598416</v>
      </c>
      <c r="L430" s="19">
        <v>759184263</v>
      </c>
      <c r="M430" s="19">
        <v>579424</v>
      </c>
    </row>
    <row r="431" spans="2:13" ht="15.75" customHeight="1" hidden="1" outlineLevel="2">
      <c r="B431" s="44" t="s">
        <v>172</v>
      </c>
      <c r="C431" s="44" t="s">
        <v>173</v>
      </c>
      <c r="D431" s="15">
        <v>42915</v>
      </c>
      <c r="E431" s="16" t="s">
        <v>77</v>
      </c>
      <c r="F431" s="17">
        <v>45</v>
      </c>
      <c r="G431" s="18" t="e">
        <f>ROUNDUP(DATEDIF(D431,$B$213,"d")/7,0)</f>
        <v>#VALUE!</v>
      </c>
      <c r="H431" s="19">
        <v>829330</v>
      </c>
      <c r="I431" s="19">
        <v>834</v>
      </c>
      <c r="J431" s="47">
        <v>1066895</v>
      </c>
      <c r="K431" s="20">
        <f t="shared" si="60"/>
        <v>-0.2226695223053815</v>
      </c>
      <c r="L431" s="32">
        <v>760114093</v>
      </c>
      <c r="M431" s="32">
        <v>580382</v>
      </c>
    </row>
    <row r="432" spans="1:13" s="28" customFormat="1" ht="15.75" customHeight="1" hidden="1" outlineLevel="1">
      <c r="A432" s="28">
        <v>1</v>
      </c>
      <c r="B432" s="46" t="s">
        <v>174</v>
      </c>
      <c r="C432" s="46"/>
      <c r="D432" s="23"/>
      <c r="E432" s="24"/>
      <c r="F432" s="25"/>
      <c r="G432" s="26"/>
      <c r="H432" s="23">
        <f>SUBTOTAL(9,'2017.01.02. - 2017.12.31.  alapadatok'!$H$412:$H$431)</f>
        <v>754961601</v>
      </c>
      <c r="I432" s="23">
        <f>SUBTOTAL(9,'2017.01.02. - 2017.12.31.  alapadatok'!$I$412:$I$431)</f>
        <v>572177</v>
      </c>
      <c r="J432" s="23"/>
      <c r="K432" s="27"/>
      <c r="L432" s="59"/>
      <c r="M432" s="59"/>
    </row>
    <row r="433" spans="2:13" ht="15.75" customHeight="1" hidden="1" outlineLevel="2">
      <c r="B433" s="44" t="s">
        <v>175</v>
      </c>
      <c r="C433" s="44" t="s">
        <v>176</v>
      </c>
      <c r="D433" s="15">
        <v>42887</v>
      </c>
      <c r="E433" s="16" t="s">
        <v>44</v>
      </c>
      <c r="F433" s="17">
        <v>26</v>
      </c>
      <c r="G433" s="35">
        <v>0</v>
      </c>
      <c r="H433" s="19">
        <v>5020330</v>
      </c>
      <c r="I433" s="48">
        <v>3761</v>
      </c>
      <c r="J433" s="30"/>
      <c r="K433" s="30">
        <f aca="true" t="shared" si="64" ref="K433:K441">IF(J433&lt;&gt;0,-(J433-H433)/J433,"")</f>
        <v>0</v>
      </c>
      <c r="L433" s="30">
        <v>5020330</v>
      </c>
      <c r="M433" s="30">
        <v>3761</v>
      </c>
    </row>
    <row r="434" spans="2:13" ht="15.75" customHeight="1" hidden="1" outlineLevel="2">
      <c r="B434" s="44" t="s">
        <v>175</v>
      </c>
      <c r="C434" s="44" t="s">
        <v>176</v>
      </c>
      <c r="D434" s="15">
        <v>42887</v>
      </c>
      <c r="E434" s="16" t="s">
        <v>44</v>
      </c>
      <c r="F434" s="17">
        <v>26</v>
      </c>
      <c r="G434" s="18" t="e">
        <f>ROUNDUP(DATEDIF(D434,$B$110,"d")/7,0)</f>
        <v>#VALUE!</v>
      </c>
      <c r="H434" s="19">
        <v>17755345</v>
      </c>
      <c r="I434" s="19">
        <v>13845</v>
      </c>
      <c r="J434" s="19">
        <v>5020330</v>
      </c>
      <c r="K434" s="20">
        <f t="shared" si="64"/>
        <v>2.536688823244687</v>
      </c>
      <c r="L434" s="19">
        <v>22775675</v>
      </c>
      <c r="M434" s="19">
        <v>17606</v>
      </c>
    </row>
    <row r="435" spans="2:13" ht="15.75" customHeight="1" hidden="1" outlineLevel="2">
      <c r="B435" s="44" t="s">
        <v>175</v>
      </c>
      <c r="C435" s="44" t="s">
        <v>176</v>
      </c>
      <c r="D435" s="15">
        <v>42887</v>
      </c>
      <c r="E435" s="16" t="s">
        <v>44</v>
      </c>
      <c r="F435" s="17">
        <v>26</v>
      </c>
      <c r="G435" s="18" t="e">
        <f>ROUNDUP(DATEDIF(D435,$B$113,"d")/7,0)</f>
        <v>#VALUE!</v>
      </c>
      <c r="H435" s="19">
        <v>15692390</v>
      </c>
      <c r="I435" s="19">
        <v>12903</v>
      </c>
      <c r="J435" s="19">
        <v>17755345</v>
      </c>
      <c r="K435" s="20">
        <f t="shared" si="64"/>
        <v>-0.11618782963665307</v>
      </c>
      <c r="L435" s="19">
        <v>38468065</v>
      </c>
      <c r="M435" s="19">
        <v>30509</v>
      </c>
    </row>
    <row r="436" spans="2:13" ht="15.75" customHeight="1" hidden="1" outlineLevel="2">
      <c r="B436" s="44" t="s">
        <v>175</v>
      </c>
      <c r="C436" s="44" t="s">
        <v>176</v>
      </c>
      <c r="D436" s="15">
        <v>42887</v>
      </c>
      <c r="E436" s="16" t="s">
        <v>44</v>
      </c>
      <c r="F436" s="17">
        <v>26</v>
      </c>
      <c r="G436" s="18" t="e">
        <f>ROUNDUP(DATEDIF(D436,$B$123,"d")/7,0)</f>
        <v>#VALUE!</v>
      </c>
      <c r="H436" s="19">
        <v>14244795</v>
      </c>
      <c r="I436" s="19">
        <v>11353</v>
      </c>
      <c r="J436" s="19">
        <v>15692390</v>
      </c>
      <c r="K436" s="20">
        <f t="shared" si="64"/>
        <v>-0.09224821712944938</v>
      </c>
      <c r="L436" s="19">
        <v>52712860</v>
      </c>
      <c r="M436" s="19">
        <v>41862</v>
      </c>
    </row>
    <row r="437" spans="2:13" ht="15.75" customHeight="1" hidden="1" outlineLevel="2">
      <c r="B437" s="44" t="s">
        <v>175</v>
      </c>
      <c r="C437" s="44" t="s">
        <v>176</v>
      </c>
      <c r="D437" s="15">
        <v>42887</v>
      </c>
      <c r="E437" s="16" t="s">
        <v>44</v>
      </c>
      <c r="F437" s="17">
        <v>26</v>
      </c>
      <c r="G437" s="18" t="e">
        <f>ROUNDUP(DATEDIF(D437,$B$122,"d")/7,0)</f>
        <v>#VALUE!</v>
      </c>
      <c r="H437" s="19">
        <v>9179530</v>
      </c>
      <c r="I437" s="19">
        <v>7384</v>
      </c>
      <c r="J437" s="19">
        <v>14244795</v>
      </c>
      <c r="K437" s="20">
        <f t="shared" si="64"/>
        <v>-0.3555870758406843</v>
      </c>
      <c r="L437" s="19">
        <v>61892390</v>
      </c>
      <c r="M437" s="19">
        <v>49246</v>
      </c>
    </row>
    <row r="438" spans="2:13" ht="15.75" customHeight="1" hidden="1" outlineLevel="2">
      <c r="B438" s="44" t="s">
        <v>175</v>
      </c>
      <c r="C438" s="44" t="s">
        <v>176</v>
      </c>
      <c r="D438" s="15">
        <v>42887</v>
      </c>
      <c r="E438" s="16" t="s">
        <v>44</v>
      </c>
      <c r="F438" s="17">
        <v>26</v>
      </c>
      <c r="G438" s="18" t="e">
        <f aca="true" t="shared" si="65" ref="G438:G439">ROUNDUP(DATEDIF(D438,$B$128,"d")/7,0)</f>
        <v>#VALUE!</v>
      </c>
      <c r="H438" s="19">
        <v>4378275</v>
      </c>
      <c r="I438" s="19">
        <v>3515</v>
      </c>
      <c r="J438" s="19">
        <v>9179530</v>
      </c>
      <c r="K438" s="20">
        <f t="shared" si="64"/>
        <v>-0.523039305933964</v>
      </c>
      <c r="L438" s="19">
        <v>66270665</v>
      </c>
      <c r="M438" s="19">
        <v>52761</v>
      </c>
    </row>
    <row r="439" spans="2:13" ht="15.75" customHeight="1" hidden="1" outlineLevel="2">
      <c r="B439" s="34" t="s">
        <v>175</v>
      </c>
      <c r="C439" s="34" t="s">
        <v>176</v>
      </c>
      <c r="D439" s="15">
        <v>42887</v>
      </c>
      <c r="E439" s="16" t="s">
        <v>44</v>
      </c>
      <c r="F439" s="17">
        <v>26</v>
      </c>
      <c r="G439" s="18" t="e">
        <f t="shared" si="65"/>
        <v>#VALUE!</v>
      </c>
      <c r="H439" s="19">
        <v>3377258</v>
      </c>
      <c r="I439" s="19">
        <v>2771</v>
      </c>
      <c r="J439" s="19">
        <v>4378275</v>
      </c>
      <c r="K439" s="20">
        <f t="shared" si="64"/>
        <v>-0.2286327377791482</v>
      </c>
      <c r="L439" s="19">
        <v>69647923</v>
      </c>
      <c r="M439" s="19">
        <v>55532</v>
      </c>
    </row>
    <row r="440" spans="2:13" ht="15.75" customHeight="1" hidden="1" outlineLevel="2">
      <c r="B440" s="34" t="s">
        <v>175</v>
      </c>
      <c r="C440" s="34" t="s">
        <v>176</v>
      </c>
      <c r="D440" s="15">
        <v>42887</v>
      </c>
      <c r="E440" s="16" t="s">
        <v>44</v>
      </c>
      <c r="F440" s="17">
        <v>26</v>
      </c>
      <c r="G440" s="18" t="e">
        <f>ROUNDUP(DATEDIF(D440,$B$131,"d")/7,0)</f>
        <v>#VALUE!</v>
      </c>
      <c r="H440" s="19">
        <v>3357830</v>
      </c>
      <c r="I440" s="19">
        <v>2892</v>
      </c>
      <c r="J440" s="19">
        <v>3377258</v>
      </c>
      <c r="K440" s="20">
        <f t="shared" si="64"/>
        <v>-0.00575259574483205</v>
      </c>
      <c r="L440" s="19">
        <v>73005753</v>
      </c>
      <c r="M440" s="19">
        <v>58424</v>
      </c>
    </row>
    <row r="441" spans="2:13" ht="15.75" customHeight="1" hidden="1" outlineLevel="2">
      <c r="B441" s="34" t="s">
        <v>175</v>
      </c>
      <c r="C441" s="34" t="s">
        <v>176</v>
      </c>
      <c r="D441" s="15">
        <v>42887</v>
      </c>
      <c r="E441" s="16" t="s">
        <v>44</v>
      </c>
      <c r="F441" s="17">
        <v>26</v>
      </c>
      <c r="G441" s="18" t="e">
        <f>ROUNDUP(DATEDIF(D441,$B$134,"d")/7,0)</f>
        <v>#VALUE!</v>
      </c>
      <c r="H441" s="19">
        <v>3183199</v>
      </c>
      <c r="I441" s="19">
        <v>2900</v>
      </c>
      <c r="J441" s="19">
        <v>3357830</v>
      </c>
      <c r="K441" s="20">
        <f t="shared" si="64"/>
        <v>-0.05200709982339785</v>
      </c>
      <c r="L441" s="19">
        <v>76188952</v>
      </c>
      <c r="M441" s="19">
        <v>61324</v>
      </c>
    </row>
    <row r="442" spans="1:13" s="28" customFormat="1" ht="15.75" customHeight="1" hidden="1" outlineLevel="1">
      <c r="A442" s="28">
        <v>1</v>
      </c>
      <c r="B442" s="37" t="s">
        <v>177</v>
      </c>
      <c r="C442" s="37"/>
      <c r="D442" s="23"/>
      <c r="E442" s="24"/>
      <c r="F442" s="25"/>
      <c r="G442" s="26"/>
      <c r="H442" s="23">
        <f>SUBTOTAL(9,'2017.01.02. - 2017.12.31.  alapadatok'!$H$433:$H$441)</f>
        <v>76188952</v>
      </c>
      <c r="I442" s="23">
        <f>SUBTOTAL(9,'2017.01.02. - 2017.12.31.  alapadatok'!$I$433:$I$441)</f>
        <v>61324</v>
      </c>
      <c r="J442" s="23"/>
      <c r="K442" s="27"/>
      <c r="L442" s="23"/>
      <c r="M442" s="23"/>
    </row>
    <row r="443" spans="2:13" ht="15.75" customHeight="1" hidden="1" outlineLevel="2">
      <c r="B443" s="34" t="s">
        <v>178</v>
      </c>
      <c r="C443" s="34" t="s">
        <v>179</v>
      </c>
      <c r="D443" s="15">
        <v>42138</v>
      </c>
      <c r="E443" s="16" t="s">
        <v>18</v>
      </c>
      <c r="F443" s="17"/>
      <c r="G443" s="18" t="e">
        <f>ROUNDUP(DATEDIF(D443,$B$154,"d")/7,0)</f>
        <v>#VALUE!</v>
      </c>
      <c r="H443" s="19">
        <v>10800</v>
      </c>
      <c r="I443" s="19">
        <v>36</v>
      </c>
      <c r="J443" s="19"/>
      <c r="K443" s="20">
        <f>IF(J443&lt;&gt;0,-(J443-H443)/J443,"")</f>
        <v>0</v>
      </c>
      <c r="L443" s="19">
        <v>10581345</v>
      </c>
      <c r="M443" s="19">
        <v>12014</v>
      </c>
    </row>
    <row r="444" spans="1:13" s="28" customFormat="1" ht="15.75" customHeight="1" hidden="1" outlineLevel="1">
      <c r="A444" s="28">
        <v>1</v>
      </c>
      <c r="B444" s="37" t="s">
        <v>180</v>
      </c>
      <c r="C444" s="37"/>
      <c r="D444" s="23"/>
      <c r="E444" s="24"/>
      <c r="F444" s="25"/>
      <c r="G444" s="26"/>
      <c r="H444" s="23">
        <f>SUBTOTAL(9,'2017.01.02. - 2017.12.31.  alapadatok'!$H$443:$H$443)</f>
        <v>10800</v>
      </c>
      <c r="I444" s="23">
        <f>SUBTOTAL(9,'2017.01.02. - 2017.12.31.  alapadatok'!$I$443:$I$443)</f>
        <v>36</v>
      </c>
      <c r="J444" s="23"/>
      <c r="K444" s="27"/>
      <c r="L444" s="23"/>
      <c r="M444" s="23"/>
    </row>
    <row r="445" spans="2:13" ht="15.75" customHeight="1" hidden="1" outlineLevel="2">
      <c r="B445" s="34" t="s">
        <v>181</v>
      </c>
      <c r="C445" s="34" t="s">
        <v>182</v>
      </c>
      <c r="D445" s="15">
        <v>43076</v>
      </c>
      <c r="E445" s="16" t="s">
        <v>18</v>
      </c>
      <c r="F445" s="17">
        <v>10</v>
      </c>
      <c r="G445" s="18"/>
      <c r="H445" s="19">
        <v>264920</v>
      </c>
      <c r="I445" s="19">
        <v>228</v>
      </c>
      <c r="J445" s="19"/>
      <c r="K445" s="20"/>
      <c r="L445" s="19">
        <v>264920</v>
      </c>
      <c r="M445" s="19">
        <v>228</v>
      </c>
    </row>
    <row r="446" spans="2:13" ht="15.75" customHeight="1" hidden="1" outlineLevel="2">
      <c r="B446" s="34" t="s">
        <v>181</v>
      </c>
      <c r="C446" s="34" t="s">
        <v>182</v>
      </c>
      <c r="D446" s="15">
        <v>43076</v>
      </c>
      <c r="E446" s="16" t="s">
        <v>18</v>
      </c>
      <c r="F446" s="17">
        <v>4</v>
      </c>
      <c r="G446" s="18" t="e">
        <f>ROUNDUP(DATEDIF(D446,$B$237,"d")/7,0)</f>
        <v>#VALUE!</v>
      </c>
      <c r="H446" s="19">
        <v>44130</v>
      </c>
      <c r="I446" s="19">
        <v>34</v>
      </c>
      <c r="J446" s="19">
        <v>264920</v>
      </c>
      <c r="K446" s="20">
        <f>IF(J446&lt;&gt;0,-(J446-H446)/J446,"")</f>
        <v>-0.8334214102370527</v>
      </c>
      <c r="L446" s="19">
        <v>304850</v>
      </c>
      <c r="M446" s="19">
        <v>263</v>
      </c>
    </row>
    <row r="447" spans="1:13" s="28" customFormat="1" ht="15.75" customHeight="1" hidden="1" outlineLevel="1">
      <c r="A447" s="28">
        <v>1</v>
      </c>
      <c r="B447" s="37" t="s">
        <v>183</v>
      </c>
      <c r="C447" s="37"/>
      <c r="D447" s="23"/>
      <c r="E447" s="24"/>
      <c r="F447" s="25"/>
      <c r="G447" s="26"/>
      <c r="H447" s="23">
        <f>SUBTOTAL(9,'2017.01.02. - 2017.12.31.  alapadatok'!$H$445:$H$446)</f>
        <v>309050</v>
      </c>
      <c r="I447" s="23">
        <f>SUBTOTAL(9,'2017.01.02. - 2017.12.31.  alapadatok'!$I$445:$I$446)</f>
        <v>262</v>
      </c>
      <c r="J447" s="23"/>
      <c r="K447" s="27"/>
      <c r="L447" s="23"/>
      <c r="M447" s="23"/>
    </row>
    <row r="448" spans="2:13" ht="15.75" customHeight="1" hidden="1" outlineLevel="2">
      <c r="B448" s="30" t="s">
        <v>184</v>
      </c>
      <c r="C448" s="30" t="s">
        <v>184</v>
      </c>
      <c r="D448" s="15">
        <v>42677</v>
      </c>
      <c r="E448" s="30" t="s">
        <v>60</v>
      </c>
      <c r="F448" s="71"/>
      <c r="G448" s="18" t="e">
        <f>ROUNDUP(DATEDIF(D448,$B$43,"d")/7,0)</f>
        <v>#VALUE!</v>
      </c>
      <c r="H448" s="19">
        <v>331640</v>
      </c>
      <c r="I448" s="19">
        <v>207</v>
      </c>
      <c r="J448" s="19"/>
      <c r="K448" s="20"/>
      <c r="L448" s="19"/>
      <c r="M448" s="19"/>
    </row>
    <row r="449" spans="1:13" s="28" customFormat="1" ht="15.75" customHeight="1" hidden="1" outlineLevel="1">
      <c r="A449" s="28">
        <v>1</v>
      </c>
      <c r="B449" s="23" t="s">
        <v>185</v>
      </c>
      <c r="C449" s="23"/>
      <c r="D449" s="23"/>
      <c r="E449" s="23"/>
      <c r="F449" s="25"/>
      <c r="G449" s="26"/>
      <c r="H449" s="23">
        <f>SUBTOTAL(9,'2017.01.02. - 2017.12.31.  alapadatok'!$H$448:$H$448)</f>
        <v>331640</v>
      </c>
      <c r="I449" s="23">
        <f>SUBTOTAL(9,'2017.01.02. - 2017.12.31.  alapadatok'!$I$448:$I$448)</f>
        <v>207</v>
      </c>
      <c r="J449" s="23"/>
      <c r="K449" s="27"/>
      <c r="L449" s="23"/>
      <c r="M449" s="23"/>
    </row>
    <row r="450" spans="2:13" ht="15.75" customHeight="1" hidden="1" outlineLevel="2">
      <c r="B450" s="30" t="s">
        <v>186</v>
      </c>
      <c r="C450" s="30" t="s">
        <v>186</v>
      </c>
      <c r="D450" s="15">
        <v>42936</v>
      </c>
      <c r="E450" s="30" t="s">
        <v>44</v>
      </c>
      <c r="F450" s="71">
        <v>48</v>
      </c>
      <c r="G450" s="18" t="e">
        <f>ROUNDUP(DATEDIF(D450,$B$134,"d")/7,0)</f>
        <v>#VALUE!</v>
      </c>
      <c r="H450" s="19">
        <v>95284169</v>
      </c>
      <c r="I450" s="19">
        <v>66519</v>
      </c>
      <c r="J450" s="19"/>
      <c r="K450" s="20"/>
      <c r="L450" s="19">
        <v>95284169</v>
      </c>
      <c r="M450" s="19">
        <v>66519</v>
      </c>
    </row>
    <row r="451" spans="2:13" ht="15.75" customHeight="1" hidden="1" outlineLevel="2">
      <c r="B451" s="30" t="s">
        <v>186</v>
      </c>
      <c r="C451" s="30" t="s">
        <v>186</v>
      </c>
      <c r="D451" s="15">
        <v>42936</v>
      </c>
      <c r="E451" s="30" t="s">
        <v>44</v>
      </c>
      <c r="F451" s="71">
        <v>48</v>
      </c>
      <c r="G451" s="18" t="e">
        <f aca="true" t="shared" si="66" ref="G451:G452">ROUNDUP(DATEDIF(D451,$B$140,"d")/7,0)</f>
        <v>#VALUE!</v>
      </c>
      <c r="H451" s="19">
        <v>62913509</v>
      </c>
      <c r="I451" s="19">
        <v>44531</v>
      </c>
      <c r="J451" s="19">
        <v>95284169</v>
      </c>
      <c r="K451" s="20">
        <f aca="true" t="shared" si="67" ref="K451:K457">IF(J451&lt;&gt;0,-(J451-H451)/J451,"")</f>
        <v>-0.33972757846059404</v>
      </c>
      <c r="L451" s="19">
        <v>158197678</v>
      </c>
      <c r="M451" s="19">
        <v>111050</v>
      </c>
    </row>
    <row r="452" spans="2:13" ht="15.75" customHeight="1" hidden="1" outlineLevel="2">
      <c r="B452" s="30" t="s">
        <v>186</v>
      </c>
      <c r="C452" s="30" t="s">
        <v>186</v>
      </c>
      <c r="D452" s="15">
        <v>42936</v>
      </c>
      <c r="E452" s="30" t="s">
        <v>44</v>
      </c>
      <c r="F452" s="71">
        <v>48</v>
      </c>
      <c r="G452" s="18" t="e">
        <f t="shared" si="66"/>
        <v>#VALUE!</v>
      </c>
      <c r="H452" s="19">
        <v>43600265</v>
      </c>
      <c r="I452" s="19">
        <v>30008</v>
      </c>
      <c r="J452" s="19">
        <v>62913509</v>
      </c>
      <c r="K452" s="20">
        <f t="shared" si="67"/>
        <v>-0.3069808743301856</v>
      </c>
      <c r="L452" s="19">
        <v>201797943</v>
      </c>
      <c r="M452" s="19">
        <v>141058</v>
      </c>
    </row>
    <row r="453" spans="2:13" ht="15.75" customHeight="1" hidden="1" outlineLevel="2">
      <c r="B453" s="30" t="s">
        <v>186</v>
      </c>
      <c r="C453" s="30" t="s">
        <v>186</v>
      </c>
      <c r="D453" s="15">
        <v>42936</v>
      </c>
      <c r="E453" s="30" t="s">
        <v>44</v>
      </c>
      <c r="F453" s="71">
        <v>48</v>
      </c>
      <c r="G453" s="18" t="e">
        <f>ROUNDUP(DATEDIF(D453,$B$152,"d")/7,0)</f>
        <v>#VALUE!</v>
      </c>
      <c r="H453" s="19">
        <v>28044089</v>
      </c>
      <c r="I453" s="48">
        <v>19065</v>
      </c>
      <c r="J453" s="30">
        <v>43600265</v>
      </c>
      <c r="K453" s="30">
        <f t="shared" si="67"/>
        <v>-0.3567908589546417</v>
      </c>
      <c r="L453" s="30">
        <v>229842032</v>
      </c>
      <c r="M453" s="30">
        <v>160123</v>
      </c>
    </row>
    <row r="454" spans="2:13" ht="15.75" customHeight="1" hidden="1" outlineLevel="2">
      <c r="B454" s="34" t="s">
        <v>186</v>
      </c>
      <c r="C454" s="34" t="s">
        <v>186</v>
      </c>
      <c r="D454" s="15">
        <v>42936</v>
      </c>
      <c r="E454" s="16" t="s">
        <v>44</v>
      </c>
      <c r="F454" s="17">
        <v>48</v>
      </c>
      <c r="G454" s="18" t="e">
        <f aca="true" t="shared" si="68" ref="G454:G455">ROUNDUP(DATEDIF(D454,$B$154,"d")/7,0)</f>
        <v>#VALUE!</v>
      </c>
      <c r="H454" s="56">
        <v>15775004</v>
      </c>
      <c r="I454" s="36">
        <v>10550</v>
      </c>
      <c r="J454" s="56">
        <v>28044089</v>
      </c>
      <c r="K454" s="20">
        <f t="shared" si="67"/>
        <v>-0.43749272796844996</v>
      </c>
      <c r="L454" s="32">
        <v>245617036</v>
      </c>
      <c r="M454" s="32">
        <v>170673</v>
      </c>
    </row>
    <row r="455" spans="2:13" ht="15.75" customHeight="1" hidden="1" outlineLevel="2">
      <c r="B455" s="34" t="s">
        <v>186</v>
      </c>
      <c r="C455" s="34" t="s">
        <v>186</v>
      </c>
      <c r="D455" s="15">
        <v>42936</v>
      </c>
      <c r="E455" s="16" t="s">
        <v>44</v>
      </c>
      <c r="F455" s="17">
        <v>48</v>
      </c>
      <c r="G455" s="18" t="e">
        <f t="shared" si="68"/>
        <v>#VALUE!</v>
      </c>
      <c r="H455" s="56">
        <v>7965898</v>
      </c>
      <c r="I455" s="36">
        <v>5340</v>
      </c>
      <c r="J455" s="56">
        <v>15775004</v>
      </c>
      <c r="K455" s="20">
        <f t="shared" si="67"/>
        <v>-0.4950303657609215</v>
      </c>
      <c r="L455" s="32">
        <v>253582934</v>
      </c>
      <c r="M455" s="32">
        <v>176013</v>
      </c>
    </row>
    <row r="456" spans="2:13" ht="15.75" customHeight="1" hidden="1" outlineLevel="2">
      <c r="B456" s="34" t="s">
        <v>186</v>
      </c>
      <c r="C456" s="34" t="s">
        <v>186</v>
      </c>
      <c r="D456" s="15">
        <v>42936</v>
      </c>
      <c r="E456" s="16" t="s">
        <v>44</v>
      </c>
      <c r="F456" s="17">
        <v>48</v>
      </c>
      <c r="G456" s="18" t="e">
        <f>ROUNDUP(DATEDIF(D456,$B$156,"d")/7,0)</f>
        <v>#VALUE!</v>
      </c>
      <c r="H456" s="56">
        <v>6261333</v>
      </c>
      <c r="I456" s="36">
        <v>4491</v>
      </c>
      <c r="J456" s="56">
        <v>7965898</v>
      </c>
      <c r="K456" s="20">
        <f t="shared" si="67"/>
        <v>-0.2139827800958536</v>
      </c>
      <c r="L456" s="32">
        <v>259844267</v>
      </c>
      <c r="M456" s="32">
        <v>180504</v>
      </c>
    </row>
    <row r="457" spans="2:13" ht="15.75" customHeight="1" hidden="1" outlineLevel="2">
      <c r="B457" s="34" t="s">
        <v>186</v>
      </c>
      <c r="C457" s="34" t="s">
        <v>186</v>
      </c>
      <c r="D457" s="15">
        <v>42936</v>
      </c>
      <c r="E457" s="16" t="s">
        <v>44</v>
      </c>
      <c r="F457" s="17">
        <v>48</v>
      </c>
      <c r="G457" s="18" t="e">
        <f>ROUNDUP(DATEDIF(D457,$B$162,"d")/7,0)</f>
        <v>#VALUE!</v>
      </c>
      <c r="H457" s="56">
        <v>2380648</v>
      </c>
      <c r="I457" s="36">
        <v>1609</v>
      </c>
      <c r="J457" s="56">
        <v>6261333</v>
      </c>
      <c r="K457" s="20">
        <f t="shared" si="67"/>
        <v>-0.6197857548863797</v>
      </c>
      <c r="L457" s="32">
        <v>262224915</v>
      </c>
      <c r="M457" s="32">
        <v>182113</v>
      </c>
    </row>
    <row r="458" spans="1:13" s="28" customFormat="1" ht="15.75" customHeight="1" hidden="1" outlineLevel="1">
      <c r="A458" s="28">
        <v>1</v>
      </c>
      <c r="B458" s="37" t="s">
        <v>187</v>
      </c>
      <c r="C458" s="37"/>
      <c r="D458" s="23"/>
      <c r="E458" s="24"/>
      <c r="F458" s="25"/>
      <c r="G458" s="26"/>
      <c r="H458" s="58">
        <f>SUBTOTAL(9,'2017.01.02. - 2017.12.31.  alapadatok'!$H$450:$H$457)</f>
        <v>262224915</v>
      </c>
      <c r="I458" s="38">
        <f>SUBTOTAL(9,'2017.01.02. - 2017.12.31.  alapadatok'!$I$450:$I$457)</f>
        <v>182113</v>
      </c>
      <c r="J458" s="62"/>
      <c r="K458" s="27"/>
      <c r="L458" s="59"/>
      <c r="M458" s="59"/>
    </row>
    <row r="459" spans="2:13" ht="15.75" customHeight="1" hidden="1" outlineLevel="2">
      <c r="B459" s="30" t="s">
        <v>188</v>
      </c>
      <c r="C459" s="30" t="s">
        <v>189</v>
      </c>
      <c r="D459" s="53">
        <v>43041</v>
      </c>
      <c r="E459" s="16" t="s">
        <v>33</v>
      </c>
      <c r="F459" s="30"/>
      <c r="G459" s="18" t="e">
        <f>ROUNDUP(DATEDIF(D459,$B$213,"d")/7,0)</f>
        <v>#VALUE!</v>
      </c>
      <c r="H459" s="19">
        <v>5307925</v>
      </c>
      <c r="I459" s="19">
        <v>4342</v>
      </c>
      <c r="J459" s="19"/>
      <c r="K459" s="20">
        <f>IF(J459&lt;&gt;0,-(J459-H459)/J459,"")</f>
        <v>0</v>
      </c>
      <c r="L459" s="19">
        <v>5307925</v>
      </c>
      <c r="M459" s="19">
        <v>4342</v>
      </c>
    </row>
    <row r="460" spans="1:13" s="28" customFormat="1" ht="15.75" customHeight="1" hidden="1" outlineLevel="1">
      <c r="A460" s="28">
        <v>1</v>
      </c>
      <c r="B460" s="23" t="s">
        <v>190</v>
      </c>
      <c r="C460" s="23"/>
      <c r="D460" s="60"/>
      <c r="E460" s="24"/>
      <c r="F460" s="23"/>
      <c r="G460" s="26"/>
      <c r="H460" s="23">
        <f>SUBTOTAL(9,'2017.01.02. - 2017.12.31.  alapadatok'!$H$459:$H$459)</f>
        <v>5307925</v>
      </c>
      <c r="I460" s="23">
        <f>SUBTOTAL(9,'2017.01.02. - 2017.12.31.  alapadatok'!$I$459:$I$459)</f>
        <v>4342</v>
      </c>
      <c r="J460" s="23"/>
      <c r="K460" s="27"/>
      <c r="L460" s="23"/>
      <c r="M460" s="23"/>
    </row>
    <row r="461" spans="2:13" ht="15.75" customHeight="1" hidden="1" outlineLevel="2">
      <c r="B461" s="30" t="s">
        <v>191</v>
      </c>
      <c r="C461" s="30" t="s">
        <v>191</v>
      </c>
      <c r="D461" s="53">
        <v>42964</v>
      </c>
      <c r="E461" s="16" t="s">
        <v>192</v>
      </c>
      <c r="F461" s="30"/>
      <c r="G461" s="18" t="e">
        <f>ROUNDUP(DATEDIF(D461,$B$154,"d")/7,0)</f>
        <v>#VALUE!</v>
      </c>
      <c r="H461" s="19">
        <v>3941604</v>
      </c>
      <c r="I461" s="19">
        <v>3250</v>
      </c>
      <c r="J461" s="19"/>
      <c r="K461" s="20">
        <f aca="true" t="shared" si="69" ref="K461:K462">IF(J461&lt;&gt;0,-(J461-H461)/J461,"")</f>
        <v>0</v>
      </c>
      <c r="L461" s="19">
        <v>3941604</v>
      </c>
      <c r="M461" s="19">
        <v>3250</v>
      </c>
    </row>
    <row r="462" spans="2:13" ht="15.75" customHeight="1" hidden="1" outlineLevel="2">
      <c r="B462" s="30" t="s">
        <v>191</v>
      </c>
      <c r="C462" s="30" t="s">
        <v>191</v>
      </c>
      <c r="D462" s="53">
        <v>42964</v>
      </c>
      <c r="E462" s="16" t="s">
        <v>192</v>
      </c>
      <c r="F462" s="30"/>
      <c r="G462" s="18" t="e">
        <f>ROUNDUP(DATEDIF(D462,$B$169,"d")/7,0)</f>
        <v>#VALUE!</v>
      </c>
      <c r="H462" s="19">
        <v>396232</v>
      </c>
      <c r="I462" s="19">
        <v>321</v>
      </c>
      <c r="J462" s="19"/>
      <c r="K462" s="20">
        <f t="shared" si="69"/>
        <v>0</v>
      </c>
      <c r="L462" s="19">
        <v>7807373</v>
      </c>
      <c r="M462" s="19">
        <v>6372</v>
      </c>
    </row>
    <row r="463" spans="1:13" s="28" customFormat="1" ht="15.75" customHeight="1" hidden="1" outlineLevel="1">
      <c r="A463" s="28">
        <v>1</v>
      </c>
      <c r="B463" s="23" t="s">
        <v>193</v>
      </c>
      <c r="C463" s="23"/>
      <c r="D463" s="60"/>
      <c r="E463" s="24"/>
      <c r="F463" s="23"/>
      <c r="G463" s="26"/>
      <c r="H463" s="23">
        <f>SUBTOTAL(9,'2017.01.02. - 2017.12.31.  alapadatok'!$H$461:$H$462)</f>
        <v>4337836</v>
      </c>
      <c r="I463" s="23">
        <f>SUBTOTAL(9,'2017.01.02. - 2017.12.31.  alapadatok'!$I$461:$I$462)</f>
        <v>3571</v>
      </c>
      <c r="J463" s="23"/>
      <c r="K463" s="27"/>
      <c r="L463" s="23"/>
      <c r="M463" s="23"/>
    </row>
    <row r="464" spans="2:13" ht="15.75" customHeight="1" hidden="1" outlineLevel="2">
      <c r="B464" s="30" t="s">
        <v>194</v>
      </c>
      <c r="C464" s="30" t="s">
        <v>195</v>
      </c>
      <c r="D464" s="53">
        <v>43062</v>
      </c>
      <c r="E464" s="16" t="s">
        <v>29</v>
      </c>
      <c r="F464" s="30">
        <v>24</v>
      </c>
      <c r="G464" s="18" t="e">
        <f>ROUNDUP(DATEDIF(D464,$B$226,"d")/7,0)</f>
        <v>#VALUE!</v>
      </c>
      <c r="H464" s="19">
        <v>10061590</v>
      </c>
      <c r="I464" s="19">
        <v>6814</v>
      </c>
      <c r="J464" s="19"/>
      <c r="K464" s="20">
        <f aca="true" t="shared" si="70" ref="K464:K469">IF(J464&lt;&gt;0,-(J464-H464)/J464,"")</f>
        <v>0</v>
      </c>
      <c r="L464" s="19">
        <v>10061590</v>
      </c>
      <c r="M464" s="19">
        <v>6814</v>
      </c>
    </row>
    <row r="465" spans="2:13" ht="15.75" customHeight="1" hidden="1" outlineLevel="2">
      <c r="B465" s="30" t="s">
        <v>194</v>
      </c>
      <c r="C465" s="30" t="s">
        <v>195</v>
      </c>
      <c r="D465" s="53">
        <v>43062</v>
      </c>
      <c r="E465" s="16" t="s">
        <v>29</v>
      </c>
      <c r="F465" s="30">
        <v>25</v>
      </c>
      <c r="G465" s="18" t="e">
        <f>ROUNDUP(DATEDIF(D465,$B$227,"d")/7,0)</f>
        <v>#VALUE!</v>
      </c>
      <c r="H465" s="19">
        <v>5945315</v>
      </c>
      <c r="I465" s="19">
        <v>4239</v>
      </c>
      <c r="J465" s="19">
        <v>10061590</v>
      </c>
      <c r="K465" s="20">
        <f t="shared" si="70"/>
        <v>-0.40910780502882743</v>
      </c>
      <c r="L465" s="19">
        <v>18394520</v>
      </c>
      <c r="M465" s="19">
        <v>12846</v>
      </c>
    </row>
    <row r="466" spans="2:13" ht="15.75" customHeight="1" hidden="1" outlineLevel="2">
      <c r="B466" s="30" t="s">
        <v>194</v>
      </c>
      <c r="C466" s="30" t="s">
        <v>195</v>
      </c>
      <c r="D466" s="53">
        <v>43062</v>
      </c>
      <c r="E466" s="16" t="s">
        <v>29</v>
      </c>
      <c r="F466" s="30">
        <v>14</v>
      </c>
      <c r="G466" s="18" t="e">
        <f>ROUNDUP(DATEDIF(D466,$B$232,"d")/7,0)</f>
        <v>#VALUE!</v>
      </c>
      <c r="H466" s="19">
        <v>4469555</v>
      </c>
      <c r="I466" s="19">
        <v>3087</v>
      </c>
      <c r="J466" s="19">
        <v>5945315</v>
      </c>
      <c r="K466" s="20">
        <f t="shared" si="70"/>
        <v>-0.24822233977510022</v>
      </c>
      <c r="L466" s="19">
        <v>22864075</v>
      </c>
      <c r="M466" s="19">
        <v>15933</v>
      </c>
    </row>
    <row r="467" spans="2:13" ht="15.75" customHeight="1" hidden="1" outlineLevel="2">
      <c r="B467" s="30" t="s">
        <v>194</v>
      </c>
      <c r="C467" s="30" t="s">
        <v>195</v>
      </c>
      <c r="D467" s="53">
        <v>43062</v>
      </c>
      <c r="E467" s="16" t="s">
        <v>29</v>
      </c>
      <c r="F467" s="30">
        <v>8</v>
      </c>
      <c r="G467" s="18" t="e">
        <f>ROUNDUP(DATEDIF(D467,$B$237,"d")/7,0)</f>
        <v>#VALUE!</v>
      </c>
      <c r="H467" s="54">
        <v>1818955</v>
      </c>
      <c r="I467" s="54">
        <v>1190</v>
      </c>
      <c r="J467" s="19">
        <v>4469555</v>
      </c>
      <c r="K467" s="20">
        <f t="shared" si="70"/>
        <v>-0.5930344296020521</v>
      </c>
      <c r="L467" s="54">
        <v>24679430</v>
      </c>
      <c r="M467" s="54">
        <v>17120</v>
      </c>
    </row>
    <row r="468" spans="2:13" ht="15.75" customHeight="1" hidden="1" outlineLevel="2">
      <c r="B468" s="30" t="s">
        <v>194</v>
      </c>
      <c r="C468" s="30" t="s">
        <v>195</v>
      </c>
      <c r="D468" s="53">
        <v>43062</v>
      </c>
      <c r="E468" s="16" t="s">
        <v>29</v>
      </c>
      <c r="F468" s="30">
        <v>3</v>
      </c>
      <c r="G468" s="18" t="e">
        <f>ROUNDUP(DATEDIF(D468,$B$239,"d")/7,0)</f>
        <v>#VALUE!</v>
      </c>
      <c r="H468" s="19">
        <v>895300</v>
      </c>
      <c r="I468" s="19">
        <v>576</v>
      </c>
      <c r="J468" s="54">
        <v>1818955</v>
      </c>
      <c r="K468" s="20">
        <f t="shared" si="70"/>
        <v>-0.5077943104694729</v>
      </c>
      <c r="L468" s="19">
        <v>25574730</v>
      </c>
      <c r="M468" s="19">
        <v>17696</v>
      </c>
    </row>
    <row r="469" spans="2:13" ht="15.75" customHeight="1" hidden="1" outlineLevel="2">
      <c r="B469" s="30" t="s">
        <v>194</v>
      </c>
      <c r="C469" s="30" t="s">
        <v>195</v>
      </c>
      <c r="D469" s="53">
        <v>43062</v>
      </c>
      <c r="E469" s="16" t="s">
        <v>29</v>
      </c>
      <c r="F469" s="30">
        <v>2</v>
      </c>
      <c r="G469" s="18" t="e">
        <f>ROUNDUP(DATEDIF(D469,$B$284,"d")/7,0)</f>
        <v>#VALUE!</v>
      </c>
      <c r="H469" s="19">
        <v>334385</v>
      </c>
      <c r="I469" s="19">
        <v>218</v>
      </c>
      <c r="J469" s="19">
        <v>362900</v>
      </c>
      <c r="K469" s="20">
        <f t="shared" si="70"/>
        <v>-0.07857536511435657</v>
      </c>
      <c r="L469" s="19">
        <v>25909115</v>
      </c>
      <c r="M469" s="19">
        <v>17914</v>
      </c>
    </row>
    <row r="470" spans="1:13" s="28" customFormat="1" ht="15.75" customHeight="1" hidden="1" outlineLevel="1">
      <c r="A470" s="28">
        <v>1</v>
      </c>
      <c r="B470" s="23" t="s">
        <v>196</v>
      </c>
      <c r="C470" s="23"/>
      <c r="D470" s="60"/>
      <c r="E470" s="24"/>
      <c r="F470" s="23"/>
      <c r="G470" s="26"/>
      <c r="H470" s="23">
        <f>SUBTOTAL(9,'2017.01.02. - 2017.12.31.  alapadatok'!$H$464:$H$469)</f>
        <v>23525100</v>
      </c>
      <c r="I470" s="23">
        <f>SUBTOTAL(9,'2017.01.02. - 2017.12.31.  alapadatok'!$I$464:$I$469)</f>
        <v>16124</v>
      </c>
      <c r="J470" s="23"/>
      <c r="K470" s="27"/>
      <c r="L470" s="23"/>
      <c r="M470" s="23"/>
    </row>
    <row r="471" spans="2:13" ht="15.75" customHeight="1" hidden="1" outlineLevel="2">
      <c r="B471" s="30" t="s">
        <v>197</v>
      </c>
      <c r="C471" s="30" t="s">
        <v>198</v>
      </c>
      <c r="D471" s="53">
        <v>42950</v>
      </c>
      <c r="E471" s="16" t="s">
        <v>60</v>
      </c>
      <c r="F471" s="30"/>
      <c r="G471" s="18" t="e">
        <f>ROUNDUP(DATEDIF(D471,$B$140,"d")/7,0)</f>
        <v>#VALUE!</v>
      </c>
      <c r="H471" s="19">
        <v>89309154</v>
      </c>
      <c r="I471" s="19">
        <v>70260</v>
      </c>
      <c r="J471" s="19"/>
      <c r="K471" s="20">
        <f aca="true" t="shared" si="71" ref="K471:K481">IF(J471&lt;&gt;0,-(J471-H471)/J471,"")</f>
        <v>0</v>
      </c>
      <c r="L471" s="19">
        <v>89309154</v>
      </c>
      <c r="M471" s="19">
        <v>70260</v>
      </c>
    </row>
    <row r="472" spans="2:13" ht="15.75" customHeight="1" hidden="1" outlineLevel="2">
      <c r="B472" s="30" t="s">
        <v>197</v>
      </c>
      <c r="C472" s="30" t="s">
        <v>198</v>
      </c>
      <c r="D472" s="53">
        <v>42950</v>
      </c>
      <c r="E472" s="16" t="s">
        <v>60</v>
      </c>
      <c r="F472" s="30"/>
      <c r="G472" s="35" t="e">
        <f>ROUNDUP(DATEDIF(D472,$B$152,"d")/7,0)</f>
        <v>#VALUE!</v>
      </c>
      <c r="H472" s="47">
        <v>48354961</v>
      </c>
      <c r="I472" s="36">
        <v>37509</v>
      </c>
      <c r="J472" s="30">
        <v>89309154</v>
      </c>
      <c r="K472" s="20">
        <f t="shared" si="71"/>
        <v>-0.45856657650121735</v>
      </c>
      <c r="L472" s="47">
        <v>137641745</v>
      </c>
      <c r="M472" s="36">
        <v>107745</v>
      </c>
    </row>
    <row r="473" spans="2:13" ht="15.75" customHeight="1" hidden="1" outlineLevel="2">
      <c r="B473" s="30" t="s">
        <v>197</v>
      </c>
      <c r="C473" s="30" t="s">
        <v>198</v>
      </c>
      <c r="D473" s="53">
        <v>42950</v>
      </c>
      <c r="E473" s="72" t="s">
        <v>60</v>
      </c>
      <c r="F473" s="35"/>
      <c r="G473" s="18" t="e">
        <f aca="true" t="shared" si="72" ref="G473:G474">ROUNDUP(DATEDIF(D473,$B$154,"d")/7,0)</f>
        <v>#VALUE!</v>
      </c>
      <c r="H473" s="19">
        <v>23566096</v>
      </c>
      <c r="I473" s="19">
        <v>18277</v>
      </c>
      <c r="J473" s="19">
        <v>48354961</v>
      </c>
      <c r="K473" s="20">
        <f t="shared" si="71"/>
        <v>-0.5126436768297673</v>
      </c>
      <c r="L473" s="19">
        <v>161329841</v>
      </c>
      <c r="M473" s="19">
        <v>126116</v>
      </c>
    </row>
    <row r="474" spans="2:13" ht="15.75" customHeight="1" hidden="1" outlineLevel="2">
      <c r="B474" s="30" t="s">
        <v>197</v>
      </c>
      <c r="C474" s="30" t="s">
        <v>198</v>
      </c>
      <c r="D474" s="53">
        <v>42950</v>
      </c>
      <c r="E474" s="72" t="s">
        <v>60</v>
      </c>
      <c r="F474" s="35"/>
      <c r="G474" s="18" t="e">
        <f t="shared" si="72"/>
        <v>#VALUE!</v>
      </c>
      <c r="H474" s="19">
        <v>12375832</v>
      </c>
      <c r="I474" s="19">
        <v>9778</v>
      </c>
      <c r="J474" s="19">
        <v>23566096</v>
      </c>
      <c r="K474" s="20">
        <f t="shared" si="71"/>
        <v>-0.47484589725850224</v>
      </c>
      <c r="L474" s="19">
        <v>173705673</v>
      </c>
      <c r="M474" s="19">
        <v>135894</v>
      </c>
    </row>
    <row r="475" spans="2:13" ht="15.75" customHeight="1" hidden="1" outlineLevel="2">
      <c r="B475" s="30" t="s">
        <v>197</v>
      </c>
      <c r="C475" s="30" t="s">
        <v>198</v>
      </c>
      <c r="D475" s="53">
        <v>42950</v>
      </c>
      <c r="E475" s="72" t="s">
        <v>60</v>
      </c>
      <c r="F475" s="35"/>
      <c r="G475" s="18" t="e">
        <f>ROUNDUP(DATEDIF(D475,$B$156,"d")/7,0)</f>
        <v>#VALUE!</v>
      </c>
      <c r="H475" s="19">
        <v>5798856</v>
      </c>
      <c r="I475" s="19">
        <v>4683</v>
      </c>
      <c r="J475" s="19">
        <v>12375832</v>
      </c>
      <c r="K475" s="20">
        <f t="shared" si="71"/>
        <v>-0.5314370783313801</v>
      </c>
      <c r="L475" s="19">
        <v>179526999</v>
      </c>
      <c r="M475" s="19">
        <v>140601</v>
      </c>
    </row>
    <row r="476" spans="2:13" ht="15.75" customHeight="1" hidden="1" outlineLevel="2">
      <c r="B476" s="30" t="s">
        <v>197</v>
      </c>
      <c r="C476" s="30" t="s">
        <v>198</v>
      </c>
      <c r="D476" s="53">
        <v>42950</v>
      </c>
      <c r="E476" s="72" t="s">
        <v>60</v>
      </c>
      <c r="F476" s="35"/>
      <c r="G476" s="18" t="e">
        <f>ROUNDUP(DATEDIF(D476,$B$162,"d")/7,0)</f>
        <v>#VALUE!</v>
      </c>
      <c r="H476" s="19">
        <v>2058540</v>
      </c>
      <c r="I476" s="19">
        <v>1572</v>
      </c>
      <c r="J476" s="19">
        <v>5798856</v>
      </c>
      <c r="K476" s="20">
        <f t="shared" si="71"/>
        <v>-0.6450092914878383</v>
      </c>
      <c r="L476" s="19">
        <v>181761811</v>
      </c>
      <c r="M476" s="19">
        <v>142062</v>
      </c>
    </row>
    <row r="477" spans="2:13" ht="15.75" customHeight="1" hidden="1" outlineLevel="2">
      <c r="B477" s="30" t="s">
        <v>197</v>
      </c>
      <c r="C477" s="30" t="s">
        <v>198</v>
      </c>
      <c r="D477" s="53">
        <v>42950</v>
      </c>
      <c r="E477" s="72" t="s">
        <v>60</v>
      </c>
      <c r="F477" s="35"/>
      <c r="G477" s="18" t="e">
        <f>ROUNDUP(DATEDIF(D477,$B$169,"d")/7,0)</f>
        <v>#VALUE!</v>
      </c>
      <c r="H477" s="19">
        <v>1667730</v>
      </c>
      <c r="I477" s="19">
        <v>1426</v>
      </c>
      <c r="J477" s="19">
        <v>2058540</v>
      </c>
      <c r="K477" s="20">
        <f t="shared" si="71"/>
        <v>-0.18984814480165554</v>
      </c>
      <c r="L477" s="19">
        <v>183432241</v>
      </c>
      <c r="M477" s="19">
        <v>143491</v>
      </c>
    </row>
    <row r="478" spans="2:13" ht="15.75" customHeight="1" hidden="1" outlineLevel="2">
      <c r="B478" s="30" t="s">
        <v>197</v>
      </c>
      <c r="C478" s="30" t="s">
        <v>198</v>
      </c>
      <c r="D478" s="53">
        <v>42950</v>
      </c>
      <c r="E478" s="72" t="s">
        <v>60</v>
      </c>
      <c r="F478" s="35"/>
      <c r="G478" s="18" t="e">
        <f>ROUNDUP(DATEDIF(D478,$B$178,"d")/7,0)</f>
        <v>#VALUE!</v>
      </c>
      <c r="H478" s="19">
        <v>738320</v>
      </c>
      <c r="I478" s="19">
        <v>598</v>
      </c>
      <c r="J478" s="19">
        <v>1667730</v>
      </c>
      <c r="K478" s="20">
        <f t="shared" si="71"/>
        <v>-0.5572904486937335</v>
      </c>
      <c r="L478" s="19">
        <v>184170561</v>
      </c>
      <c r="M478" s="19">
        <v>144089</v>
      </c>
    </row>
    <row r="479" spans="2:13" ht="15.75" customHeight="1" hidden="1" outlineLevel="2">
      <c r="B479" s="30" t="s">
        <v>197</v>
      </c>
      <c r="C479" s="30" t="s">
        <v>198</v>
      </c>
      <c r="D479" s="53">
        <v>42950</v>
      </c>
      <c r="E479" s="72" t="s">
        <v>60</v>
      </c>
      <c r="F479" s="35"/>
      <c r="G479" s="18" t="e">
        <f>ROUNDUP(DATEDIF(D479,$B$186,"d")/7,0)</f>
        <v>#VALUE!</v>
      </c>
      <c r="H479" s="19">
        <v>268215</v>
      </c>
      <c r="I479" s="19">
        <v>202</v>
      </c>
      <c r="J479" s="19">
        <v>738320</v>
      </c>
      <c r="K479" s="20">
        <f t="shared" si="71"/>
        <v>-0.6367225593238705</v>
      </c>
      <c r="L479" s="19">
        <v>184438776</v>
      </c>
      <c r="M479" s="19">
        <v>144291</v>
      </c>
    </row>
    <row r="480" spans="2:13" ht="15.75" customHeight="1" hidden="1" outlineLevel="2">
      <c r="B480" s="30" t="s">
        <v>197</v>
      </c>
      <c r="C480" s="30" t="s">
        <v>198</v>
      </c>
      <c r="D480" s="53">
        <v>42950</v>
      </c>
      <c r="E480" s="72" t="s">
        <v>60</v>
      </c>
      <c r="F480" s="35"/>
      <c r="G480" s="18" t="e">
        <f>ROUNDUP(DATEDIF(D480,$B$194,"d")/7,0)</f>
        <v>#VALUE!</v>
      </c>
      <c r="H480" s="19">
        <v>134360</v>
      </c>
      <c r="I480" s="19">
        <v>97</v>
      </c>
      <c r="J480" s="19">
        <v>268215</v>
      </c>
      <c r="K480" s="20">
        <f t="shared" si="71"/>
        <v>-0.49905859105568295</v>
      </c>
      <c r="L480" s="19">
        <v>184573136</v>
      </c>
      <c r="M480" s="19">
        <v>144388</v>
      </c>
    </row>
    <row r="481" spans="2:13" ht="15.75" customHeight="1" hidden="1" outlineLevel="2">
      <c r="B481" s="30" t="s">
        <v>197</v>
      </c>
      <c r="C481" s="30" t="s">
        <v>198</v>
      </c>
      <c r="D481" s="53">
        <v>42950</v>
      </c>
      <c r="E481" s="72" t="s">
        <v>60</v>
      </c>
      <c r="F481" s="35"/>
      <c r="G481" s="18" t="e">
        <f>ROUNDUP(DATEDIF(D481,$B$197,"d")/7,0)</f>
        <v>#VALUE!</v>
      </c>
      <c r="H481" s="19">
        <v>132285</v>
      </c>
      <c r="I481" s="19">
        <v>166</v>
      </c>
      <c r="J481" s="19">
        <v>134360</v>
      </c>
      <c r="K481" s="20">
        <f t="shared" si="71"/>
        <v>-0.015443584400119083</v>
      </c>
      <c r="L481" s="19">
        <v>184705421</v>
      </c>
      <c r="M481" s="19">
        <v>144554</v>
      </c>
    </row>
    <row r="482" spans="1:13" s="28" customFormat="1" ht="15.75" customHeight="1" hidden="1" outlineLevel="1">
      <c r="A482" s="28">
        <v>1</v>
      </c>
      <c r="B482" s="23" t="s">
        <v>199</v>
      </c>
      <c r="C482" s="23"/>
      <c r="D482" s="60"/>
      <c r="E482" s="73"/>
      <c r="F482" s="26"/>
      <c r="G482" s="26"/>
      <c r="H482" s="23">
        <f>SUBTOTAL(9,'2017.01.02. - 2017.12.31.  alapadatok'!$H$471:$H$481)</f>
        <v>184404349</v>
      </c>
      <c r="I482" s="23">
        <f>SUBTOTAL(9,'2017.01.02. - 2017.12.31.  alapadatok'!$I$471:$I$481)</f>
        <v>144568</v>
      </c>
      <c r="J482" s="23"/>
      <c r="K482" s="27"/>
      <c r="L482" s="23"/>
      <c r="M482" s="23"/>
    </row>
    <row r="483" spans="2:13" ht="15.75" customHeight="1" hidden="1" outlineLevel="2">
      <c r="B483" s="65" t="s">
        <v>200</v>
      </c>
      <c r="C483" s="65" t="s">
        <v>201</v>
      </c>
      <c r="D483" s="66">
        <v>42691</v>
      </c>
      <c r="E483" s="65" t="s">
        <v>44</v>
      </c>
      <c r="F483" s="31">
        <v>65</v>
      </c>
      <c r="G483" s="18" t="e">
        <f>ROUNDUP(DATEDIF(D483,$B$50,"d")/7,0)</f>
        <v>#VALUE!</v>
      </c>
      <c r="H483" s="19">
        <v>2044690</v>
      </c>
      <c r="I483" s="19">
        <v>1318</v>
      </c>
      <c r="J483" s="19">
        <v>8714385</v>
      </c>
      <c r="K483" s="20">
        <f>IF(J483&lt;&gt;0,-(J483-H483)/J483,"")</f>
        <v>-0.7653661159106466</v>
      </c>
      <c r="L483" s="19">
        <v>429412695</v>
      </c>
      <c r="M483" s="19">
        <v>298162</v>
      </c>
    </row>
    <row r="484" spans="2:13" ht="15.75" customHeight="1" hidden="1" outlineLevel="2">
      <c r="B484" s="65" t="s">
        <v>200</v>
      </c>
      <c r="C484" s="65" t="s">
        <v>201</v>
      </c>
      <c r="D484" s="66">
        <v>42691</v>
      </c>
      <c r="E484" s="65" t="s">
        <v>44</v>
      </c>
      <c r="F484" s="31">
        <v>65</v>
      </c>
      <c r="G484" s="18" t="e">
        <f>ROUNDUP(DATEDIF(D484,$B$43,"d")/7,0)</f>
        <v>#VALUE!</v>
      </c>
      <c r="H484" s="19">
        <v>2441525</v>
      </c>
      <c r="I484" s="19">
        <v>1634</v>
      </c>
      <c r="J484" s="19"/>
      <c r="K484" s="20"/>
      <c r="L484" s="19"/>
      <c r="M484" s="19"/>
    </row>
    <row r="485" spans="1:13" s="28" customFormat="1" ht="15.75" customHeight="1" hidden="1" outlineLevel="1">
      <c r="A485" s="28">
        <v>1</v>
      </c>
      <c r="B485" s="23" t="s">
        <v>202</v>
      </c>
      <c r="C485" s="23"/>
      <c r="D485" s="23"/>
      <c r="E485" s="23"/>
      <c r="F485" s="25"/>
      <c r="G485" s="26"/>
      <c r="H485" s="23">
        <f>SUBTOTAL(9,'2017.01.02. - 2017.12.31.  alapadatok'!$H$483:$H$484)</f>
        <v>4486215</v>
      </c>
      <c r="I485" s="23">
        <f>SUBTOTAL(9,'2017.01.02. - 2017.12.31.  alapadatok'!$I$483:$I$484)</f>
        <v>2952</v>
      </c>
      <c r="J485" s="23"/>
      <c r="K485" s="27"/>
      <c r="L485" s="23"/>
      <c r="M485" s="23"/>
    </row>
    <row r="486" spans="2:13" ht="15.75" customHeight="1" hidden="1" outlineLevel="2">
      <c r="B486" s="65" t="s">
        <v>203</v>
      </c>
      <c r="C486" s="65" t="s">
        <v>204</v>
      </c>
      <c r="D486" s="66">
        <v>42992</v>
      </c>
      <c r="E486" s="65" t="s">
        <v>18</v>
      </c>
      <c r="F486" s="31">
        <v>4</v>
      </c>
      <c r="G486" s="18">
        <v>0</v>
      </c>
      <c r="H486" s="19">
        <v>172130</v>
      </c>
      <c r="I486" s="19">
        <v>110</v>
      </c>
      <c r="J486" s="19"/>
      <c r="K486" s="20">
        <f>IF(J486&lt;&gt;0,-(J486-H486)/J486,"")</f>
        <v>0</v>
      </c>
      <c r="L486" s="19">
        <v>172130</v>
      </c>
      <c r="M486" s="19">
        <v>110</v>
      </c>
    </row>
    <row r="487" spans="1:13" s="28" customFormat="1" ht="15.75" customHeight="1" hidden="1" outlineLevel="1">
      <c r="A487" s="28">
        <v>1</v>
      </c>
      <c r="B487" s="23" t="s">
        <v>205</v>
      </c>
      <c r="C487" s="23"/>
      <c r="D487" s="23"/>
      <c r="E487" s="23"/>
      <c r="F487" s="25"/>
      <c r="G487" s="26"/>
      <c r="H487" s="23">
        <f>SUBTOTAL(9,'2017.01.02. - 2017.12.31.  alapadatok'!$H$486:$H$486)</f>
        <v>172130</v>
      </c>
      <c r="I487" s="23">
        <f>SUBTOTAL(9,'2017.01.02. - 2017.12.31.  alapadatok'!$I$486:$I$486)</f>
        <v>110</v>
      </c>
      <c r="J487" s="23"/>
      <c r="K487" s="27"/>
      <c r="L487" s="23"/>
      <c r="M487" s="23"/>
    </row>
    <row r="488" spans="2:13" ht="15.75" customHeight="1" hidden="1" outlineLevel="2">
      <c r="B488" s="65" t="s">
        <v>204</v>
      </c>
      <c r="C488" s="65" t="s">
        <v>203</v>
      </c>
      <c r="D488" s="66">
        <v>42992</v>
      </c>
      <c r="E488" s="65" t="s">
        <v>18</v>
      </c>
      <c r="F488" s="31">
        <v>4</v>
      </c>
      <c r="G488" s="18" t="e">
        <f>ROUNDUP(DATEDIF(D488,$B$169,"d")/7,0)</f>
        <v>#VALUE!</v>
      </c>
      <c r="H488" s="19">
        <v>2286117</v>
      </c>
      <c r="I488" s="19">
        <v>1638</v>
      </c>
      <c r="J488" s="19">
        <v>172130</v>
      </c>
      <c r="K488" s="20">
        <f aca="true" t="shared" si="73" ref="K488:K493">IF(J488&lt;&gt;0,-(J488-H488)/J488,"")</f>
        <v>12.28133968512171</v>
      </c>
      <c r="L488" s="19">
        <v>2458247</v>
      </c>
      <c r="M488" s="19">
        <v>1748</v>
      </c>
    </row>
    <row r="489" spans="2:13" ht="15.75" customHeight="1" hidden="1" outlineLevel="2">
      <c r="B489" s="65" t="s">
        <v>204</v>
      </c>
      <c r="C489" s="65" t="s">
        <v>203</v>
      </c>
      <c r="D489" s="66">
        <v>42992</v>
      </c>
      <c r="E489" s="65" t="s">
        <v>18</v>
      </c>
      <c r="F489" s="31">
        <v>4</v>
      </c>
      <c r="G489" s="18" t="e">
        <f>ROUNDUP(DATEDIF(D489,$B$178,"d")/7,0)</f>
        <v>#VALUE!</v>
      </c>
      <c r="H489" s="19">
        <v>815634</v>
      </c>
      <c r="I489" s="19">
        <v>574</v>
      </c>
      <c r="J489" s="19">
        <v>2286117</v>
      </c>
      <c r="K489" s="20">
        <f t="shared" si="73"/>
        <v>-0.643222984650392</v>
      </c>
      <c r="L489" s="19">
        <v>3277214</v>
      </c>
      <c r="M489" s="19">
        <v>2323</v>
      </c>
    </row>
    <row r="490" spans="2:13" ht="15.75" customHeight="1" hidden="1" outlineLevel="2">
      <c r="B490" s="65" t="s">
        <v>204</v>
      </c>
      <c r="C490" s="65" t="s">
        <v>203</v>
      </c>
      <c r="D490" s="66">
        <v>42992</v>
      </c>
      <c r="E490" s="65" t="s">
        <v>18</v>
      </c>
      <c r="F490" s="31">
        <v>4</v>
      </c>
      <c r="G490" s="18" t="e">
        <f>ROUNDUP(DATEDIF(D490,$B$186,"d")/7,0)</f>
        <v>#VALUE!</v>
      </c>
      <c r="H490" s="19">
        <v>350900</v>
      </c>
      <c r="I490" s="19">
        <v>344</v>
      </c>
      <c r="J490" s="63">
        <v>815634</v>
      </c>
      <c r="K490" s="20">
        <f t="shared" si="73"/>
        <v>-0.5697825250050881</v>
      </c>
      <c r="L490" s="19">
        <v>3645372</v>
      </c>
      <c r="M490" s="19">
        <v>2753</v>
      </c>
    </row>
    <row r="491" spans="2:13" ht="15.75" customHeight="1" hidden="1" outlineLevel="2">
      <c r="B491" s="65" t="s">
        <v>204</v>
      </c>
      <c r="C491" s="65" t="s">
        <v>203</v>
      </c>
      <c r="D491" s="66">
        <v>42992</v>
      </c>
      <c r="E491" s="65" t="s">
        <v>18</v>
      </c>
      <c r="F491" s="31">
        <v>4</v>
      </c>
      <c r="G491" s="18" t="e">
        <f>ROUNDUP(DATEDIF(D491,$B$194,"d")/7,0)</f>
        <v>#VALUE!</v>
      </c>
      <c r="H491" s="19">
        <v>106630</v>
      </c>
      <c r="I491" s="19">
        <v>134</v>
      </c>
      <c r="J491" s="19">
        <v>350900</v>
      </c>
      <c r="K491" s="20">
        <f t="shared" si="73"/>
        <v>-0.6961242519236249</v>
      </c>
      <c r="L491" s="19">
        <v>3705672</v>
      </c>
      <c r="M491" s="19">
        <v>2788</v>
      </c>
    </row>
    <row r="492" spans="2:13" ht="15.75" customHeight="1" hidden="1" outlineLevel="2">
      <c r="B492" s="65" t="s">
        <v>204</v>
      </c>
      <c r="C492" s="65" t="s">
        <v>203</v>
      </c>
      <c r="D492" s="66">
        <v>42992</v>
      </c>
      <c r="E492" s="65" t="s">
        <v>18</v>
      </c>
      <c r="F492" s="31">
        <v>4</v>
      </c>
      <c r="G492" s="18" t="e">
        <f>ROUNDUP(DATEDIF(D492,$B$197,"d")/7,0)</f>
        <v>#VALUE!</v>
      </c>
      <c r="H492" s="19">
        <v>106630</v>
      </c>
      <c r="I492" s="19">
        <v>134</v>
      </c>
      <c r="J492" s="19">
        <v>106630</v>
      </c>
      <c r="K492" s="20">
        <f t="shared" si="73"/>
        <v>0</v>
      </c>
      <c r="L492" s="19">
        <v>3705672</v>
      </c>
      <c r="M492" s="19">
        <v>2788</v>
      </c>
    </row>
    <row r="493" spans="2:13" ht="15.75" customHeight="1" hidden="1" outlineLevel="2">
      <c r="B493" s="65" t="s">
        <v>204</v>
      </c>
      <c r="C493" s="65" t="s">
        <v>203</v>
      </c>
      <c r="D493" s="66">
        <v>42992</v>
      </c>
      <c r="E493" s="65" t="s">
        <v>18</v>
      </c>
      <c r="F493" s="31">
        <v>4</v>
      </c>
      <c r="G493" s="18" t="e">
        <f>ROUNDUP(DATEDIF(D493,$B$207,"d")/7,0)</f>
        <v>#VALUE!</v>
      </c>
      <c r="H493" s="19">
        <v>166240</v>
      </c>
      <c r="I493" s="19">
        <v>217</v>
      </c>
      <c r="J493" s="19">
        <v>106630</v>
      </c>
      <c r="K493" s="20">
        <f t="shared" si="73"/>
        <v>0.5590359185970177</v>
      </c>
      <c r="L493" s="19">
        <v>4149582</v>
      </c>
      <c r="M493" s="19">
        <v>3265</v>
      </c>
    </row>
    <row r="494" spans="1:13" s="28" customFormat="1" ht="15.75" customHeight="1" hidden="1" outlineLevel="1">
      <c r="A494" s="28">
        <v>1</v>
      </c>
      <c r="B494" s="23" t="s">
        <v>206</v>
      </c>
      <c r="C494" s="23"/>
      <c r="D494" s="23"/>
      <c r="E494" s="23"/>
      <c r="F494" s="25"/>
      <c r="G494" s="26"/>
      <c r="H494" s="23">
        <f>SUBTOTAL(9,'2017.01.02. - 2017.12.31.  alapadatok'!$H$488:$H$493)</f>
        <v>3832151</v>
      </c>
      <c r="I494" s="23">
        <f>SUBTOTAL(9,'2017.01.02. - 2017.12.31.  alapadatok'!$I$488:$I$493)</f>
        <v>3041</v>
      </c>
      <c r="J494" s="23"/>
      <c r="K494" s="27"/>
      <c r="L494" s="23"/>
      <c r="M494" s="23"/>
    </row>
    <row r="495" spans="2:13" ht="15.75" customHeight="1" hidden="1" outlineLevel="2">
      <c r="B495" s="65" t="s">
        <v>207</v>
      </c>
      <c r="C495" s="65" t="s">
        <v>208</v>
      </c>
      <c r="D495" s="66">
        <v>43090</v>
      </c>
      <c r="E495" s="65" t="s">
        <v>60</v>
      </c>
      <c r="F495" s="31"/>
      <c r="G495" s="18" t="e">
        <f>ROUNDUP(DATEDIF(D495,$B$239,"d")/7,0)</f>
        <v>#VALUE!</v>
      </c>
      <c r="H495" s="19">
        <v>62838870</v>
      </c>
      <c r="I495" s="19">
        <v>48598</v>
      </c>
      <c r="J495" s="19"/>
      <c r="K495" s="20">
        <f aca="true" t="shared" si="74" ref="K495:K496">IF(J495&lt;&gt;0,-(J495-H495)/J495,"")</f>
        <v>0</v>
      </c>
      <c r="L495" s="19">
        <v>62838870</v>
      </c>
      <c r="M495" s="19">
        <v>48598</v>
      </c>
    </row>
    <row r="496" spans="2:13" ht="15.75" customHeight="1" hidden="1" outlineLevel="2">
      <c r="B496" s="65" t="s">
        <v>207</v>
      </c>
      <c r="C496" s="65" t="s">
        <v>208</v>
      </c>
      <c r="D496" s="66">
        <v>43090</v>
      </c>
      <c r="E496" s="65" t="s">
        <v>60</v>
      </c>
      <c r="F496" s="31"/>
      <c r="G496" s="18" t="e">
        <f>ROUNDUP(DATEDIF(D496,$B$284,"d")/7,0)</f>
        <v>#VALUE!</v>
      </c>
      <c r="H496" s="19">
        <v>66925665</v>
      </c>
      <c r="I496" s="19">
        <v>50841</v>
      </c>
      <c r="J496" s="19">
        <v>27714225</v>
      </c>
      <c r="K496" s="20">
        <f t="shared" si="74"/>
        <v>1.4148488727359325</v>
      </c>
      <c r="L496" s="19">
        <v>129782985</v>
      </c>
      <c r="M496" s="19">
        <v>99507</v>
      </c>
    </row>
    <row r="497" spans="1:13" s="28" customFormat="1" ht="15.75" customHeight="1" hidden="1" outlineLevel="1">
      <c r="A497" s="28">
        <v>1</v>
      </c>
      <c r="B497" s="23" t="s">
        <v>209</v>
      </c>
      <c r="C497" s="23"/>
      <c r="D497" s="23"/>
      <c r="E497" s="23"/>
      <c r="F497" s="25"/>
      <c r="G497" s="26"/>
      <c r="H497" s="23">
        <f>SUBTOTAL(9,'2017.01.02. - 2017.12.31.  alapadatok'!$H$495:$H$496)</f>
        <v>129764535</v>
      </c>
      <c r="I497" s="23">
        <f>SUBTOTAL(9,'2017.01.02. - 2017.12.31.  alapadatok'!$I$495:$I$496)</f>
        <v>99439</v>
      </c>
      <c r="J497" s="23"/>
      <c r="K497" s="27"/>
      <c r="L497" s="23"/>
      <c r="M497" s="23"/>
    </row>
    <row r="498" spans="2:13" ht="15.75" customHeight="1" hidden="1" outlineLevel="2">
      <c r="B498" s="65" t="s">
        <v>210</v>
      </c>
      <c r="C498" s="65" t="s">
        <v>211</v>
      </c>
      <c r="D498" s="66">
        <v>42864</v>
      </c>
      <c r="E498" s="65" t="s">
        <v>77</v>
      </c>
      <c r="F498" s="31">
        <v>58</v>
      </c>
      <c r="G498" s="18">
        <v>0</v>
      </c>
      <c r="H498" s="19">
        <v>13149965</v>
      </c>
      <c r="I498" s="19">
        <v>10015</v>
      </c>
      <c r="J498" s="19"/>
      <c r="K498" s="20">
        <f aca="true" t="shared" si="75" ref="K498:K507">IF(J498&lt;&gt;0,-(J498-H498)/J498,"")</f>
        <v>0</v>
      </c>
      <c r="L498" s="19">
        <v>13149965</v>
      </c>
      <c r="M498" s="19">
        <v>10015</v>
      </c>
    </row>
    <row r="499" spans="2:13" ht="15.75" customHeight="1" hidden="1" outlineLevel="2">
      <c r="B499" s="65" t="s">
        <v>210</v>
      </c>
      <c r="C499" s="65" t="s">
        <v>211</v>
      </c>
      <c r="D499" s="66">
        <v>42775</v>
      </c>
      <c r="E499" s="65" t="s">
        <v>77</v>
      </c>
      <c r="F499" s="31">
        <v>69</v>
      </c>
      <c r="G499" s="18" t="e">
        <f>ROUNDUP(DATEDIF(D499,$B$65,"d")/7,0)</f>
        <v>#VALUE!</v>
      </c>
      <c r="H499" s="19">
        <v>199510104</v>
      </c>
      <c r="I499" s="19">
        <v>148336</v>
      </c>
      <c r="J499" s="19"/>
      <c r="K499" s="20">
        <f t="shared" si="75"/>
        <v>0</v>
      </c>
      <c r="L499" s="19">
        <v>213628559</v>
      </c>
      <c r="M499" s="19">
        <v>158975</v>
      </c>
    </row>
    <row r="500" spans="2:13" ht="15.75" customHeight="1" hidden="1" outlineLevel="2">
      <c r="B500" s="65" t="s">
        <v>210</v>
      </c>
      <c r="C500" s="65" t="s">
        <v>211</v>
      </c>
      <c r="D500" s="66">
        <v>42775</v>
      </c>
      <c r="E500" s="65" t="s">
        <v>77</v>
      </c>
      <c r="F500" s="31">
        <v>69</v>
      </c>
      <c r="G500" s="18" t="e">
        <f>ROUNDUP(DATEDIF(D500,$B$74,"d")/7,0)</f>
        <v>#VALUE!</v>
      </c>
      <c r="H500" s="19">
        <v>82777166</v>
      </c>
      <c r="I500" s="19">
        <v>61208</v>
      </c>
      <c r="J500" s="19">
        <v>199510104</v>
      </c>
      <c r="K500" s="20">
        <f t="shared" si="75"/>
        <v>-0.585097875544188</v>
      </c>
      <c r="L500" s="19">
        <v>296570836</v>
      </c>
      <c r="M500" s="19">
        <v>220183</v>
      </c>
    </row>
    <row r="501" spans="2:13" ht="15.75" customHeight="1" hidden="1" outlineLevel="2">
      <c r="B501" s="65" t="s">
        <v>210</v>
      </c>
      <c r="C501" s="65" t="s">
        <v>211</v>
      </c>
      <c r="D501" s="66">
        <v>42775</v>
      </c>
      <c r="E501" s="65" t="s">
        <v>77</v>
      </c>
      <c r="F501" s="31">
        <v>69</v>
      </c>
      <c r="G501" s="18" t="e">
        <f>ROUNDUP(DATEDIF(D501,$B$82,"d")/7,0)</f>
        <v>#VALUE!</v>
      </c>
      <c r="H501" s="19">
        <v>31708719</v>
      </c>
      <c r="I501" s="19">
        <v>22805</v>
      </c>
      <c r="J501" s="19">
        <v>82777166</v>
      </c>
      <c r="K501" s="20">
        <f t="shared" si="75"/>
        <v>-0.6169388186109198</v>
      </c>
      <c r="L501" s="19">
        <v>328584165</v>
      </c>
      <c r="M501" s="19">
        <v>243026</v>
      </c>
    </row>
    <row r="502" spans="2:13" ht="15.75" customHeight="1" hidden="1" outlineLevel="2">
      <c r="B502" s="65" t="s">
        <v>210</v>
      </c>
      <c r="C502" s="65" t="s">
        <v>211</v>
      </c>
      <c r="D502" s="66">
        <v>42775</v>
      </c>
      <c r="E502" s="65" t="s">
        <v>77</v>
      </c>
      <c r="F502" s="31">
        <v>69</v>
      </c>
      <c r="G502" s="18" t="e">
        <f>ROUNDUP(DATEDIF(D502,$B$64,"d")/7,0)</f>
        <v>#VALUE!</v>
      </c>
      <c r="H502" s="19">
        <v>13862870</v>
      </c>
      <c r="I502" s="19">
        <v>9505</v>
      </c>
      <c r="J502" s="19">
        <v>31708719</v>
      </c>
      <c r="K502" s="20">
        <f t="shared" si="75"/>
        <v>-0.5628057380684474</v>
      </c>
      <c r="L502" s="19">
        <v>342141525</v>
      </c>
      <c r="M502" s="19">
        <v>252452</v>
      </c>
    </row>
    <row r="503" spans="2:13" ht="15.75" customHeight="1" hidden="1" outlineLevel="2">
      <c r="B503" s="65" t="s">
        <v>210</v>
      </c>
      <c r="C503" s="65" t="s">
        <v>211</v>
      </c>
      <c r="D503" s="66">
        <v>42775</v>
      </c>
      <c r="E503" s="65" t="s">
        <v>77</v>
      </c>
      <c r="F503" s="31">
        <v>69</v>
      </c>
      <c r="G503" s="18" t="e">
        <f>ROUNDUP(DATEDIF(D503,$B$73,"d")/7,0)</f>
        <v>#VALUE!</v>
      </c>
      <c r="H503" s="19">
        <v>9387825</v>
      </c>
      <c r="I503" s="19">
        <v>6142</v>
      </c>
      <c r="J503" s="19">
        <v>13862870</v>
      </c>
      <c r="K503" s="20">
        <f t="shared" si="75"/>
        <v>-0.3228079755490746</v>
      </c>
      <c r="L503" s="19">
        <v>351632300</v>
      </c>
      <c r="M503" s="19">
        <v>258697</v>
      </c>
    </row>
    <row r="504" spans="2:13" ht="15.75" customHeight="1" hidden="1" outlineLevel="2">
      <c r="B504" s="65" t="s">
        <v>210</v>
      </c>
      <c r="C504" s="65" t="s">
        <v>211</v>
      </c>
      <c r="D504" s="66">
        <v>42775</v>
      </c>
      <c r="E504" s="65" t="s">
        <v>77</v>
      </c>
      <c r="F504" s="31">
        <v>69</v>
      </c>
      <c r="G504" s="18" t="e">
        <f>ROUNDUP(DATEDIF(D504,$B$74,"d")/7,0)</f>
        <v>#VALUE!</v>
      </c>
      <c r="H504" s="19">
        <v>4218555</v>
      </c>
      <c r="I504" s="19">
        <v>2764</v>
      </c>
      <c r="J504" s="19">
        <v>9387825</v>
      </c>
      <c r="K504" s="20">
        <f t="shared" si="75"/>
        <v>-0.5506355305941472</v>
      </c>
      <c r="L504" s="19">
        <v>355850855</v>
      </c>
      <c r="M504" s="19">
        <v>261461</v>
      </c>
    </row>
    <row r="505" spans="2:13" ht="15.75" customHeight="1" hidden="1" outlineLevel="2">
      <c r="B505" s="65" t="s">
        <v>210</v>
      </c>
      <c r="C505" s="65" t="s">
        <v>211</v>
      </c>
      <c r="D505" s="66">
        <v>42775</v>
      </c>
      <c r="E505" s="65" t="s">
        <v>77</v>
      </c>
      <c r="F505" s="31">
        <v>69</v>
      </c>
      <c r="G505" s="18" t="e">
        <f>ROUNDUP(DATEDIF(D505,$B$76,"d")/7,0)</f>
        <v>#VALUE!</v>
      </c>
      <c r="H505" s="19">
        <v>1442325</v>
      </c>
      <c r="I505" s="19">
        <v>933</v>
      </c>
      <c r="J505" s="19">
        <v>4218555</v>
      </c>
      <c r="K505" s="20">
        <f t="shared" si="75"/>
        <v>-0.6580997521663223</v>
      </c>
      <c r="L505" s="19">
        <v>357293180</v>
      </c>
      <c r="M505" s="19">
        <v>262394</v>
      </c>
    </row>
    <row r="506" spans="2:13" ht="15.75" customHeight="1" hidden="1" outlineLevel="2">
      <c r="B506" s="65" t="s">
        <v>210</v>
      </c>
      <c r="C506" s="65" t="s">
        <v>211</v>
      </c>
      <c r="D506" s="66">
        <v>42775</v>
      </c>
      <c r="E506" s="65" t="s">
        <v>77</v>
      </c>
      <c r="F506" s="31">
        <v>69</v>
      </c>
      <c r="G506" s="18" t="e">
        <f>ROUNDUP(DATEDIF(D506,$B$85,"d")/7,0)</f>
        <v>#VALUE!</v>
      </c>
      <c r="H506" s="19">
        <v>397750</v>
      </c>
      <c r="I506" s="19">
        <v>243</v>
      </c>
      <c r="J506" s="19">
        <v>1442325</v>
      </c>
      <c r="K506" s="20">
        <f t="shared" si="75"/>
        <v>-0.7242299759069558</v>
      </c>
      <c r="L506" s="19">
        <v>357690930</v>
      </c>
      <c r="M506" s="19">
        <v>262637</v>
      </c>
    </row>
    <row r="507" spans="2:13" ht="15.75" customHeight="1" hidden="1" outlineLevel="2">
      <c r="B507" s="65" t="s">
        <v>210</v>
      </c>
      <c r="C507" s="65" t="s">
        <v>211</v>
      </c>
      <c r="D507" s="66">
        <v>42775</v>
      </c>
      <c r="E507" s="65" t="s">
        <v>77</v>
      </c>
      <c r="F507" s="31">
        <v>69</v>
      </c>
      <c r="G507" s="18" t="e">
        <f>ROUNDUP(DATEDIF(D507,$B$71,"d")/7,0)</f>
        <v>#VALUE!</v>
      </c>
      <c r="H507" s="19">
        <v>211900</v>
      </c>
      <c r="I507" s="19">
        <v>129</v>
      </c>
      <c r="J507" s="19">
        <v>397750</v>
      </c>
      <c r="K507" s="20">
        <f t="shared" si="75"/>
        <v>-0.46725329981143937</v>
      </c>
      <c r="L507" s="19">
        <v>357902830</v>
      </c>
      <c r="M507" s="19">
        <v>262766</v>
      </c>
    </row>
    <row r="508" spans="1:13" s="28" customFormat="1" ht="15.75" customHeight="1" hidden="1" outlineLevel="1">
      <c r="A508" s="28">
        <v>1</v>
      </c>
      <c r="B508" s="23" t="s">
        <v>212</v>
      </c>
      <c r="C508" s="23"/>
      <c r="D508" s="23"/>
      <c r="E508" s="23"/>
      <c r="F508" s="25"/>
      <c r="G508" s="26"/>
      <c r="H508" s="23">
        <f>SUBTOTAL(9,'2017.01.02. - 2017.12.31.  alapadatok'!$H$498:$H$507)</f>
        <v>356667179</v>
      </c>
      <c r="I508" s="23">
        <f>SUBTOTAL(9,'2017.01.02. - 2017.12.31.  alapadatok'!$I$498:$I$507)</f>
        <v>262080</v>
      </c>
      <c r="J508" s="23"/>
      <c r="K508" s="27"/>
      <c r="L508" s="23"/>
      <c r="M508" s="23"/>
    </row>
    <row r="509" spans="2:13" ht="15.75" customHeight="1" hidden="1" outlineLevel="2">
      <c r="B509" s="65" t="s">
        <v>213</v>
      </c>
      <c r="C509" s="65" t="s">
        <v>214</v>
      </c>
      <c r="D509" s="66">
        <v>42782</v>
      </c>
      <c r="E509" s="65" t="s">
        <v>44</v>
      </c>
      <c r="F509" s="31">
        <v>35</v>
      </c>
      <c r="G509" s="18" t="e">
        <f>ROUNDUP(DATEDIF(D509,$B$74,"d")/7,0)</f>
        <v>#VALUE!</v>
      </c>
      <c r="H509" s="19">
        <v>37662308</v>
      </c>
      <c r="I509" s="19">
        <v>26494</v>
      </c>
      <c r="J509" s="19"/>
      <c r="K509" s="20">
        <f aca="true" t="shared" si="76" ref="K509:K514">IF(J509&lt;&gt;0,-(J509-H509)/J509,"")</f>
        <v>0</v>
      </c>
      <c r="L509" s="19">
        <v>37662308</v>
      </c>
      <c r="M509" s="19">
        <v>26494</v>
      </c>
    </row>
    <row r="510" spans="2:13" ht="15.75" customHeight="1" hidden="1" outlineLevel="2">
      <c r="B510" s="65" t="s">
        <v>213</v>
      </c>
      <c r="C510" s="65" t="s">
        <v>214</v>
      </c>
      <c r="D510" s="66">
        <v>42782</v>
      </c>
      <c r="E510" s="65" t="s">
        <v>44</v>
      </c>
      <c r="F510" s="31">
        <v>35</v>
      </c>
      <c r="G510" s="18" t="e">
        <f>ROUNDUP(DATEDIF(D510,$B$82,"d")/7,0)</f>
        <v>#VALUE!</v>
      </c>
      <c r="H510" s="19">
        <v>23284625</v>
      </c>
      <c r="I510" s="19">
        <v>16767</v>
      </c>
      <c r="J510" s="19">
        <v>37662308</v>
      </c>
      <c r="K510" s="20">
        <f t="shared" si="76"/>
        <v>-0.38175257342168195</v>
      </c>
      <c r="L510" s="19">
        <v>60946933</v>
      </c>
      <c r="M510" s="19">
        <v>43261</v>
      </c>
    </row>
    <row r="511" spans="2:13" ht="15.75" customHeight="1" hidden="1" outlineLevel="2">
      <c r="B511" s="65" t="s">
        <v>213</v>
      </c>
      <c r="C511" s="65" t="s">
        <v>214</v>
      </c>
      <c r="D511" s="66">
        <v>42782</v>
      </c>
      <c r="E511" s="65" t="s">
        <v>44</v>
      </c>
      <c r="F511" s="31">
        <v>35</v>
      </c>
      <c r="G511" s="18" t="e">
        <f>ROUNDUP(DATEDIF(D511,$B$64,"d")/7,0)</f>
        <v>#VALUE!</v>
      </c>
      <c r="H511" s="19">
        <v>14689535</v>
      </c>
      <c r="I511" s="19">
        <v>10305</v>
      </c>
      <c r="J511" s="19">
        <v>23284625</v>
      </c>
      <c r="K511" s="20">
        <f t="shared" si="76"/>
        <v>-0.3691315621359588</v>
      </c>
      <c r="L511" s="19">
        <v>75636468</v>
      </c>
      <c r="M511" s="19">
        <v>53566</v>
      </c>
    </row>
    <row r="512" spans="2:13" ht="15.75" customHeight="1" hidden="1" outlineLevel="2">
      <c r="B512" s="65" t="s">
        <v>213</v>
      </c>
      <c r="C512" s="65" t="s">
        <v>214</v>
      </c>
      <c r="D512" s="66">
        <v>42782</v>
      </c>
      <c r="E512" s="65" t="s">
        <v>44</v>
      </c>
      <c r="F512" s="31">
        <v>35</v>
      </c>
      <c r="G512" s="18" t="e">
        <f>ROUNDUP(DATEDIF(D512,$B$73,"d")/7,0)</f>
        <v>#VALUE!</v>
      </c>
      <c r="H512" s="19">
        <v>12825143</v>
      </c>
      <c r="I512" s="19">
        <v>8707</v>
      </c>
      <c r="J512" s="19">
        <v>14689535</v>
      </c>
      <c r="K512" s="20">
        <f t="shared" si="76"/>
        <v>-0.12691974252418473</v>
      </c>
      <c r="L512" s="19">
        <v>88461611</v>
      </c>
      <c r="M512" s="19">
        <v>62273</v>
      </c>
    </row>
    <row r="513" spans="2:13" ht="15.75" customHeight="1" hidden="1" outlineLevel="2">
      <c r="B513" s="65" t="s">
        <v>213</v>
      </c>
      <c r="C513" s="65" t="s">
        <v>214</v>
      </c>
      <c r="D513" s="66">
        <v>42782</v>
      </c>
      <c r="E513" s="65" t="s">
        <v>44</v>
      </c>
      <c r="F513" s="31">
        <v>35</v>
      </c>
      <c r="G513" s="18" t="e">
        <f>ROUNDUP(DATEDIF(D513,$B$74,"d")/7,0)</f>
        <v>#VALUE!</v>
      </c>
      <c r="H513" s="19">
        <v>8357458</v>
      </c>
      <c r="I513" s="19">
        <v>5615</v>
      </c>
      <c r="J513" s="19">
        <v>12825143</v>
      </c>
      <c r="K513" s="20">
        <f t="shared" si="76"/>
        <v>-0.34835362069647097</v>
      </c>
      <c r="L513" s="19">
        <v>96819069</v>
      </c>
      <c r="M513" s="19">
        <v>67888</v>
      </c>
    </row>
    <row r="514" spans="2:13" ht="15.75" customHeight="1" hidden="1" outlineLevel="2">
      <c r="B514" s="65" t="s">
        <v>213</v>
      </c>
      <c r="C514" s="65" t="s">
        <v>214</v>
      </c>
      <c r="D514" s="66">
        <v>42782</v>
      </c>
      <c r="E514" s="65" t="s">
        <v>44</v>
      </c>
      <c r="F514" s="31">
        <v>35</v>
      </c>
      <c r="G514" s="18" t="e">
        <f>ROUNDUP(DATEDIF(D514,$B$76,"d")/7,0)</f>
        <v>#VALUE!</v>
      </c>
      <c r="H514" s="19">
        <v>1658660</v>
      </c>
      <c r="I514" s="19">
        <v>1136</v>
      </c>
      <c r="J514" s="19">
        <v>8357458</v>
      </c>
      <c r="K514" s="20">
        <f t="shared" si="76"/>
        <v>-0.8015353472311796</v>
      </c>
      <c r="L514" s="19">
        <v>98477729</v>
      </c>
      <c r="M514" s="19">
        <v>69024</v>
      </c>
    </row>
    <row r="515" spans="1:13" s="28" customFormat="1" ht="15.75" customHeight="1" hidden="1" outlineLevel="1">
      <c r="A515" s="28">
        <v>1</v>
      </c>
      <c r="B515" s="23" t="s">
        <v>215</v>
      </c>
      <c r="C515" s="23"/>
      <c r="D515" s="23"/>
      <c r="E515" s="23"/>
      <c r="F515" s="25"/>
      <c r="G515" s="26"/>
      <c r="H515" s="23">
        <f>SUBTOTAL(9,'2017.01.02. - 2017.12.31.  alapadatok'!$H$509:$H$514)</f>
        <v>98477729</v>
      </c>
      <c r="I515" s="23">
        <f>SUBTOTAL(9,'2017.01.02. - 2017.12.31.  alapadatok'!$I$509:$I$514)</f>
        <v>69024</v>
      </c>
      <c r="J515" s="23"/>
      <c r="K515" s="27"/>
      <c r="L515" s="23"/>
      <c r="M515" s="23"/>
    </row>
    <row r="516" spans="2:13" ht="15.75" customHeight="1" hidden="1" outlineLevel="2">
      <c r="B516" s="65" t="s">
        <v>216</v>
      </c>
      <c r="C516" s="65" t="s">
        <v>217</v>
      </c>
      <c r="D516" s="66">
        <v>43006</v>
      </c>
      <c r="E516" s="65" t="s">
        <v>44</v>
      </c>
      <c r="F516" s="71"/>
      <c r="G516" s="18" t="e">
        <f>ROUNDUP(DATEDIF(D516,$B$186,"d")/7,0)</f>
        <v>#VALUE!</v>
      </c>
      <c r="H516" s="19">
        <v>29170194</v>
      </c>
      <c r="I516" s="19">
        <v>21119</v>
      </c>
      <c r="J516" s="63"/>
      <c r="K516" s="20">
        <f aca="true" t="shared" si="77" ref="K516:K523">IF(J516&lt;&gt;0,-(J516-H516)/J516,"")</f>
        <v>0</v>
      </c>
      <c r="L516" s="19">
        <v>29170194</v>
      </c>
      <c r="M516" s="19">
        <v>21119</v>
      </c>
    </row>
    <row r="517" spans="2:13" ht="15.75" customHeight="1" hidden="1" outlineLevel="2">
      <c r="B517" s="65" t="s">
        <v>216</v>
      </c>
      <c r="C517" s="65" t="s">
        <v>217</v>
      </c>
      <c r="D517" s="66">
        <v>43006</v>
      </c>
      <c r="E517" s="65" t="s">
        <v>44</v>
      </c>
      <c r="F517" s="71"/>
      <c r="G517" s="18" t="e">
        <f>ROUNDUP(DATEDIF(D517,$B$194,"d")/7,0)</f>
        <v>#VALUE!</v>
      </c>
      <c r="H517" s="19">
        <v>19728186</v>
      </c>
      <c r="I517" s="19">
        <v>14498</v>
      </c>
      <c r="J517" s="19">
        <v>29170194</v>
      </c>
      <c r="K517" s="20">
        <f t="shared" si="77"/>
        <v>-0.32368684280947874</v>
      </c>
      <c r="L517" s="19">
        <v>48898380</v>
      </c>
      <c r="M517" s="19">
        <v>35617</v>
      </c>
    </row>
    <row r="518" spans="2:13" ht="15.75" customHeight="1" hidden="1" outlineLevel="2">
      <c r="B518" s="65" t="s">
        <v>216</v>
      </c>
      <c r="C518" s="65" t="s">
        <v>217</v>
      </c>
      <c r="D518" s="66">
        <v>43006</v>
      </c>
      <c r="E518" s="65" t="s">
        <v>44</v>
      </c>
      <c r="F518" s="71"/>
      <c r="G518" s="18" t="e">
        <f>ROUNDUP(DATEDIF(D518,$B$197,"d")/7,0)</f>
        <v>#VALUE!</v>
      </c>
      <c r="H518" s="19">
        <v>9717024</v>
      </c>
      <c r="I518" s="19">
        <v>7038</v>
      </c>
      <c r="J518" s="19">
        <v>19728186</v>
      </c>
      <c r="K518" s="20">
        <f t="shared" si="77"/>
        <v>-0.5074547654812257</v>
      </c>
      <c r="L518" s="19">
        <v>58615404</v>
      </c>
      <c r="M518" s="19">
        <v>42655</v>
      </c>
    </row>
    <row r="519" spans="2:13" ht="15.75" customHeight="1" hidden="1" outlineLevel="2">
      <c r="B519" s="65" t="s">
        <v>216</v>
      </c>
      <c r="C519" s="65" t="s">
        <v>217</v>
      </c>
      <c r="D519" s="66">
        <v>43006</v>
      </c>
      <c r="E519" s="65" t="s">
        <v>44</v>
      </c>
      <c r="F519" s="71"/>
      <c r="G519" s="18" t="e">
        <f>ROUNDUP(DATEDIF(D519,$B$207,"d")/7,0)</f>
        <v>#VALUE!</v>
      </c>
      <c r="H519" s="19">
        <v>5650938</v>
      </c>
      <c r="I519" s="19">
        <v>3902</v>
      </c>
      <c r="J519" s="19">
        <v>9717024</v>
      </c>
      <c r="K519" s="20">
        <f t="shared" si="77"/>
        <v>-0.41844972287811577</v>
      </c>
      <c r="L519" s="19">
        <v>64266342</v>
      </c>
      <c r="M519" s="19">
        <v>46557</v>
      </c>
    </row>
    <row r="520" spans="2:13" ht="15.75" customHeight="1" hidden="1" outlineLevel="2">
      <c r="B520" s="30" t="s">
        <v>216</v>
      </c>
      <c r="C520" s="30" t="s">
        <v>217</v>
      </c>
      <c r="D520" s="53">
        <v>43006</v>
      </c>
      <c r="E520" s="30" t="s">
        <v>44</v>
      </c>
      <c r="F520" s="35"/>
      <c r="G520" s="18" t="e">
        <f>ROUNDUP(DATEDIF(D520,$B$208,"d")/7,0)</f>
        <v>#VALUE!</v>
      </c>
      <c r="H520" s="19">
        <v>2695488</v>
      </c>
      <c r="I520" s="19">
        <v>3001</v>
      </c>
      <c r="J520" s="19">
        <v>5650938</v>
      </c>
      <c r="K520" s="20">
        <f t="shared" si="77"/>
        <v>-0.5230016680416596</v>
      </c>
      <c r="L520" s="19">
        <v>66961830</v>
      </c>
      <c r="M520" s="19">
        <v>49558</v>
      </c>
    </row>
    <row r="521" spans="2:13" ht="15.75" customHeight="1" hidden="1" outlineLevel="2">
      <c r="B521" s="30" t="s">
        <v>216</v>
      </c>
      <c r="C521" s="30" t="s">
        <v>217</v>
      </c>
      <c r="D521" s="53">
        <v>43006</v>
      </c>
      <c r="E521" s="30" t="s">
        <v>44</v>
      </c>
      <c r="F521" s="35"/>
      <c r="G521" s="18" t="e">
        <f>ROUNDUP(DATEDIF(D521,$B$213,"d")/7,0)</f>
        <v>#VALUE!</v>
      </c>
      <c r="H521" s="19">
        <v>1281155</v>
      </c>
      <c r="I521" s="19">
        <v>1080</v>
      </c>
      <c r="J521" s="19">
        <v>2695488</v>
      </c>
      <c r="K521" s="20">
        <f t="shared" si="77"/>
        <v>-0.5247038755134507</v>
      </c>
      <c r="L521" s="19">
        <v>68242985</v>
      </c>
      <c r="M521" s="19">
        <v>50638</v>
      </c>
    </row>
    <row r="522" spans="2:13" ht="15.75" customHeight="1" hidden="1" outlineLevel="2">
      <c r="B522" s="30" t="s">
        <v>216</v>
      </c>
      <c r="C522" s="30" t="s">
        <v>217</v>
      </c>
      <c r="D522" s="53">
        <v>43006</v>
      </c>
      <c r="E522" s="30" t="s">
        <v>44</v>
      </c>
      <c r="F522" s="35"/>
      <c r="G522" s="18" t="e">
        <f>ROUNDUP(DATEDIF(D522,$B$219,"d")/7,0)</f>
        <v>#VALUE!</v>
      </c>
      <c r="H522" s="19">
        <v>649385</v>
      </c>
      <c r="I522" s="19">
        <v>498</v>
      </c>
      <c r="J522" s="19">
        <v>1281155</v>
      </c>
      <c r="K522" s="20">
        <f t="shared" si="77"/>
        <v>-0.49312534392794</v>
      </c>
      <c r="L522" s="19">
        <v>68892370</v>
      </c>
      <c r="M522" s="19">
        <v>51136</v>
      </c>
    </row>
    <row r="523" spans="2:13" ht="15.75" customHeight="1" hidden="1" outlineLevel="2">
      <c r="B523" s="30" t="s">
        <v>216</v>
      </c>
      <c r="C523" s="30" t="s">
        <v>217</v>
      </c>
      <c r="D523" s="53">
        <v>43006</v>
      </c>
      <c r="E523" s="30" t="s">
        <v>44</v>
      </c>
      <c r="F523" s="35"/>
      <c r="G523" s="18" t="e">
        <f>ROUNDUP(DATEDIF(D523,$B$222,"d")/7,0)</f>
        <v>#VALUE!</v>
      </c>
      <c r="H523" s="19">
        <v>310340</v>
      </c>
      <c r="I523" s="19">
        <v>200</v>
      </c>
      <c r="J523" s="19">
        <v>649385</v>
      </c>
      <c r="K523" s="20">
        <f t="shared" si="77"/>
        <v>-0.5221016808210845</v>
      </c>
      <c r="L523" s="19">
        <v>69202710</v>
      </c>
      <c r="M523" s="19">
        <v>51336</v>
      </c>
    </row>
    <row r="524" spans="1:13" s="28" customFormat="1" ht="15.75" customHeight="1" hidden="1" outlineLevel="1">
      <c r="A524" s="28">
        <v>1</v>
      </c>
      <c r="B524" s="23" t="s">
        <v>218</v>
      </c>
      <c r="C524" s="23"/>
      <c r="D524" s="60"/>
      <c r="E524" s="23"/>
      <c r="F524" s="26"/>
      <c r="G524" s="26"/>
      <c r="H524" s="23">
        <f>SUBTOTAL(9,'2017.01.02. - 2017.12.31.  alapadatok'!$H$516:$H$523)</f>
        <v>69202710</v>
      </c>
      <c r="I524" s="23">
        <f>SUBTOTAL(9,'2017.01.02. - 2017.12.31.  alapadatok'!$I$516:$I$523)</f>
        <v>51336</v>
      </c>
      <c r="J524" s="23"/>
      <c r="K524" s="27"/>
      <c r="L524" s="23"/>
      <c r="M524" s="23"/>
    </row>
    <row r="525" spans="2:13" ht="15.75" customHeight="1" hidden="1" outlineLevel="2">
      <c r="B525" s="30" t="s">
        <v>219</v>
      </c>
      <c r="C525" s="30" t="s">
        <v>220</v>
      </c>
      <c r="D525" s="53">
        <v>42712</v>
      </c>
      <c r="E525" s="30" t="s">
        <v>69</v>
      </c>
      <c r="F525" s="35"/>
      <c r="G525" s="18" t="e">
        <f>ROUNDUP(DATEDIF(D525,$B$50,"d")/7,0)</f>
        <v>#VALUE!</v>
      </c>
      <c r="H525" s="19">
        <v>246630</v>
      </c>
      <c r="I525" s="19">
        <v>214</v>
      </c>
      <c r="J525" s="19">
        <v>217180</v>
      </c>
      <c r="K525" s="20">
        <f aca="true" t="shared" si="78" ref="K525:K530">IF(J525&lt;&gt;0,-(J525-H525)/J525,"")</f>
        <v>0.1356018049544157</v>
      </c>
      <c r="L525" s="19">
        <v>3250034</v>
      </c>
      <c r="M525" s="19">
        <v>2978</v>
      </c>
    </row>
    <row r="526" spans="2:13" ht="15.75" customHeight="1" hidden="1" outlineLevel="2">
      <c r="B526" s="30" t="s">
        <v>219</v>
      </c>
      <c r="C526" s="30" t="s">
        <v>220</v>
      </c>
      <c r="D526" s="53">
        <v>42712</v>
      </c>
      <c r="E526" s="30" t="s">
        <v>69</v>
      </c>
      <c r="F526" s="35"/>
      <c r="G526" s="18" t="e">
        <f>ROUNDUP(DATEDIF(D526,$B$52,"d")/7,0)</f>
        <v>#VALUE!</v>
      </c>
      <c r="H526" s="19">
        <v>248370</v>
      </c>
      <c r="I526" s="19">
        <v>217</v>
      </c>
      <c r="J526" s="19">
        <v>246630</v>
      </c>
      <c r="K526" s="20">
        <f t="shared" si="78"/>
        <v>0.0070551027855492035</v>
      </c>
      <c r="L526" s="19">
        <v>3498404</v>
      </c>
      <c r="M526" s="19">
        <v>3195</v>
      </c>
    </row>
    <row r="527" spans="2:13" ht="15.75" customHeight="1" hidden="1" outlineLevel="2">
      <c r="B527" s="30" t="s">
        <v>219</v>
      </c>
      <c r="C527" s="30" t="s">
        <v>220</v>
      </c>
      <c r="D527" s="53">
        <v>42712</v>
      </c>
      <c r="E527" s="30" t="s">
        <v>69</v>
      </c>
      <c r="F527" s="35"/>
      <c r="G527" s="18" t="e">
        <f aca="true" t="shared" si="79" ref="G527:G528">ROUNDUP(DATEDIF(D527,$B$56,"d")/7,0)</f>
        <v>#VALUE!</v>
      </c>
      <c r="H527" s="19">
        <v>61750</v>
      </c>
      <c r="I527" s="19">
        <v>52</v>
      </c>
      <c r="J527" s="19">
        <v>248370</v>
      </c>
      <c r="K527" s="20">
        <f t="shared" si="78"/>
        <v>-0.7513789910214599</v>
      </c>
      <c r="L527" s="19">
        <v>3560154</v>
      </c>
      <c r="M527" s="19">
        <v>3247</v>
      </c>
    </row>
    <row r="528" spans="2:13" ht="15.75" customHeight="1" hidden="1" outlineLevel="2">
      <c r="B528" s="30" t="s">
        <v>219</v>
      </c>
      <c r="C528" s="30" t="s">
        <v>220</v>
      </c>
      <c r="D528" s="53">
        <v>42712</v>
      </c>
      <c r="E528" s="30" t="s">
        <v>69</v>
      </c>
      <c r="F528" s="35"/>
      <c r="G528" s="18" t="e">
        <f t="shared" si="79"/>
        <v>#VALUE!</v>
      </c>
      <c r="H528" s="19">
        <v>52650</v>
      </c>
      <c r="I528" s="19">
        <v>46</v>
      </c>
      <c r="J528" s="19">
        <v>61750</v>
      </c>
      <c r="K528" s="20">
        <f t="shared" si="78"/>
        <v>-0.14736842105263157</v>
      </c>
      <c r="L528" s="19">
        <v>3612804</v>
      </c>
      <c r="M528" s="19">
        <v>3293</v>
      </c>
    </row>
    <row r="529" spans="2:13" ht="15.75" customHeight="1" hidden="1" outlineLevel="2">
      <c r="B529" s="30" t="s">
        <v>219</v>
      </c>
      <c r="C529" s="30" t="s">
        <v>220</v>
      </c>
      <c r="D529" s="53">
        <v>42712</v>
      </c>
      <c r="E529" s="30" t="s">
        <v>69</v>
      </c>
      <c r="F529" s="35"/>
      <c r="G529" s="18" t="e">
        <f>ROUNDUP(DATEDIF(D529,$B$67,"d")/7,0)</f>
        <v>#VALUE!</v>
      </c>
      <c r="H529" s="19">
        <v>97000</v>
      </c>
      <c r="I529" s="19">
        <v>81</v>
      </c>
      <c r="J529" s="19">
        <v>52650</v>
      </c>
      <c r="K529" s="20">
        <f t="shared" si="78"/>
        <v>0.842355175688509</v>
      </c>
      <c r="L529" s="19">
        <v>3709804</v>
      </c>
      <c r="M529" s="19">
        <v>3374</v>
      </c>
    </row>
    <row r="530" spans="2:13" ht="15.75" customHeight="1" hidden="1" outlineLevel="2">
      <c r="B530" s="30" t="s">
        <v>219</v>
      </c>
      <c r="C530" s="30" t="s">
        <v>220</v>
      </c>
      <c r="D530" s="53">
        <v>42712</v>
      </c>
      <c r="E530" s="30" t="s">
        <v>69</v>
      </c>
      <c r="F530" s="35"/>
      <c r="G530" s="18" t="e">
        <f>ROUNDUP(DATEDIF(D530,$B$65,"d")/7,0)</f>
        <v>#VALUE!</v>
      </c>
      <c r="H530" s="19">
        <v>90380</v>
      </c>
      <c r="I530" s="19">
        <v>80</v>
      </c>
      <c r="J530" s="19">
        <v>97000</v>
      </c>
      <c r="K530" s="20">
        <f t="shared" si="78"/>
        <v>-0.06824742268041237</v>
      </c>
      <c r="L530" s="19">
        <v>3800184</v>
      </c>
      <c r="M530" s="19">
        <v>3454</v>
      </c>
    </row>
    <row r="531" spans="2:13" ht="15.75" customHeight="1" hidden="1" outlineLevel="2">
      <c r="B531" s="30" t="s">
        <v>219</v>
      </c>
      <c r="C531" s="30" t="s">
        <v>220</v>
      </c>
      <c r="D531" s="53">
        <v>42712</v>
      </c>
      <c r="E531" s="30" t="s">
        <v>69</v>
      </c>
      <c r="F531" s="35"/>
      <c r="G531" s="18" t="e">
        <f>ROUNDUP(DATEDIF(D531,$B$43,"d")/7,0)</f>
        <v>#VALUE!</v>
      </c>
      <c r="H531" s="19">
        <v>142820</v>
      </c>
      <c r="I531" s="19">
        <v>118</v>
      </c>
      <c r="J531" s="19"/>
      <c r="K531" s="20"/>
      <c r="L531" s="19"/>
      <c r="M531" s="19"/>
    </row>
    <row r="532" spans="1:13" s="28" customFormat="1" ht="15.75" customHeight="1" hidden="1" outlineLevel="1">
      <c r="A532" s="28">
        <v>1</v>
      </c>
      <c r="B532" s="23" t="s">
        <v>221</v>
      </c>
      <c r="C532" s="23"/>
      <c r="D532" s="60"/>
      <c r="E532" s="23"/>
      <c r="F532" s="26"/>
      <c r="G532" s="26"/>
      <c r="H532" s="23">
        <f>SUBTOTAL(9,'2017.01.02. - 2017.12.31.  alapadatok'!$H$525:$H$531)</f>
        <v>939600</v>
      </c>
      <c r="I532" s="23">
        <f>SUBTOTAL(9,'2017.01.02. - 2017.12.31.  alapadatok'!$I$525:$I$531)</f>
        <v>808</v>
      </c>
      <c r="J532" s="23"/>
      <c r="K532" s="27"/>
      <c r="L532" s="23"/>
      <c r="M532" s="23"/>
    </row>
    <row r="533" spans="2:13" ht="15.75" customHeight="1" hidden="1" outlineLevel="2">
      <c r="B533" s="30" t="s">
        <v>222</v>
      </c>
      <c r="C533" s="30" t="s">
        <v>223</v>
      </c>
      <c r="D533" s="53">
        <v>42957</v>
      </c>
      <c r="E533" s="30" t="s">
        <v>29</v>
      </c>
      <c r="F533" s="35">
        <v>38</v>
      </c>
      <c r="G533" s="18" t="e">
        <f>ROUNDUP(DATEDIF(D533,$B$152,"d")/7,0)</f>
        <v>#VALUE!</v>
      </c>
      <c r="H533" s="19">
        <v>19439946</v>
      </c>
      <c r="I533" s="19">
        <v>14230</v>
      </c>
      <c r="J533" s="19"/>
      <c r="K533" s="20">
        <f aca="true" t="shared" si="80" ref="K533:K539">IF(J533&lt;&gt;0,-(J533-H533)/J533,"")</f>
        <v>0</v>
      </c>
      <c r="L533" s="19">
        <v>19439946</v>
      </c>
      <c r="M533" s="19">
        <v>14230</v>
      </c>
    </row>
    <row r="534" spans="2:13" ht="15.75" customHeight="1" hidden="1" outlineLevel="2">
      <c r="B534" s="30" t="s">
        <v>222</v>
      </c>
      <c r="C534" s="30" t="s">
        <v>223</v>
      </c>
      <c r="D534" s="53">
        <v>42957</v>
      </c>
      <c r="E534" s="30" t="s">
        <v>29</v>
      </c>
      <c r="F534" s="35">
        <v>23</v>
      </c>
      <c r="G534" s="18" t="e">
        <f aca="true" t="shared" si="81" ref="G534:G535">ROUNDUP(DATEDIF(D534,$B$154,"d")/7,0)</f>
        <v>#VALUE!</v>
      </c>
      <c r="H534" s="19">
        <v>7755332</v>
      </c>
      <c r="I534" s="19">
        <v>5503</v>
      </c>
      <c r="J534" s="19">
        <v>19439946</v>
      </c>
      <c r="K534" s="20">
        <f t="shared" si="80"/>
        <v>-0.601062060563337</v>
      </c>
      <c r="L534" s="19">
        <v>27195278</v>
      </c>
      <c r="M534" s="19">
        <v>19733</v>
      </c>
    </row>
    <row r="535" spans="2:13" ht="15.75" customHeight="1" hidden="1" outlineLevel="2">
      <c r="B535" s="30" t="s">
        <v>222</v>
      </c>
      <c r="C535" s="30" t="s">
        <v>223</v>
      </c>
      <c r="D535" s="53">
        <v>42957</v>
      </c>
      <c r="E535" s="30" t="s">
        <v>29</v>
      </c>
      <c r="F535" s="35">
        <v>18</v>
      </c>
      <c r="G535" s="18" t="e">
        <f t="shared" si="81"/>
        <v>#VALUE!</v>
      </c>
      <c r="H535" s="19">
        <v>2494466</v>
      </c>
      <c r="I535" s="19">
        <v>1859</v>
      </c>
      <c r="J535" s="19">
        <v>7755332</v>
      </c>
      <c r="K535" s="20">
        <f t="shared" si="80"/>
        <v>-0.678354711313455</v>
      </c>
      <c r="L535" s="19">
        <v>29689744</v>
      </c>
      <c r="M535" s="19">
        <v>21592</v>
      </c>
    </row>
    <row r="536" spans="2:13" ht="15.75" customHeight="1" hidden="1" outlineLevel="2">
      <c r="B536" s="30" t="s">
        <v>222</v>
      </c>
      <c r="C536" s="30" t="s">
        <v>223</v>
      </c>
      <c r="D536" s="53">
        <v>42957</v>
      </c>
      <c r="E536" s="30" t="s">
        <v>29</v>
      </c>
      <c r="F536" s="35">
        <v>13</v>
      </c>
      <c r="G536" s="18" t="e">
        <f>ROUNDUP(DATEDIF(D536,$B$156,"d")/7,0)</f>
        <v>#VALUE!</v>
      </c>
      <c r="H536" s="19">
        <v>2039295</v>
      </c>
      <c r="I536" s="19">
        <v>1495</v>
      </c>
      <c r="J536" s="19">
        <v>2494466</v>
      </c>
      <c r="K536" s="20">
        <f t="shared" si="80"/>
        <v>-0.18247232072916608</v>
      </c>
      <c r="L536" s="19">
        <v>31729039</v>
      </c>
      <c r="M536" s="19">
        <v>23087</v>
      </c>
    </row>
    <row r="537" spans="2:13" ht="15.75" customHeight="1" hidden="1" outlineLevel="2">
      <c r="B537" s="30" t="s">
        <v>222</v>
      </c>
      <c r="C537" s="30" t="s">
        <v>223</v>
      </c>
      <c r="D537" s="53">
        <v>42957</v>
      </c>
      <c r="E537" s="30" t="s">
        <v>29</v>
      </c>
      <c r="F537" s="35">
        <v>2</v>
      </c>
      <c r="G537" s="18" t="e">
        <f>ROUNDUP(DATEDIF(D537,$B$162,"d")/7,0)</f>
        <v>#VALUE!</v>
      </c>
      <c r="H537" s="19">
        <v>281320</v>
      </c>
      <c r="I537" s="19">
        <v>299</v>
      </c>
      <c r="J537" s="19">
        <v>2039295</v>
      </c>
      <c r="K537" s="20">
        <f t="shared" si="80"/>
        <v>-0.8620503654449209</v>
      </c>
      <c r="L537" s="19">
        <v>32010359</v>
      </c>
      <c r="M537" s="19">
        <v>23386</v>
      </c>
    </row>
    <row r="538" spans="2:13" ht="15.75" customHeight="1" hidden="1" outlineLevel="2">
      <c r="B538" s="34" t="s">
        <v>222</v>
      </c>
      <c r="C538" s="34" t="s">
        <v>223</v>
      </c>
      <c r="D538" s="53">
        <v>42957</v>
      </c>
      <c r="E538" s="16" t="s">
        <v>29</v>
      </c>
      <c r="F538" s="17">
        <v>1</v>
      </c>
      <c r="G538" s="18" t="e">
        <f>ROUNDUP(DATEDIF(D538,$B$178,"d")/7,0)</f>
        <v>#VALUE!</v>
      </c>
      <c r="H538" s="19">
        <v>97020</v>
      </c>
      <c r="I538" s="19">
        <v>131</v>
      </c>
      <c r="J538" s="19"/>
      <c r="K538" s="20">
        <f t="shared" si="80"/>
        <v>0</v>
      </c>
      <c r="L538" s="19">
        <v>32107379</v>
      </c>
      <c r="M538" s="19">
        <v>23517</v>
      </c>
    </row>
    <row r="539" spans="2:13" ht="15.75" customHeight="1" hidden="1" outlineLevel="2">
      <c r="B539" s="34" t="s">
        <v>222</v>
      </c>
      <c r="C539" s="34" t="s">
        <v>223</v>
      </c>
      <c r="D539" s="53">
        <v>42957</v>
      </c>
      <c r="E539" s="16" t="s">
        <v>29</v>
      </c>
      <c r="F539" s="17">
        <v>1</v>
      </c>
      <c r="G539" s="18" t="e">
        <f>ROUNDUP(DATEDIF(D539,$B$207,"d")/7,0)</f>
        <v>#VALUE!</v>
      </c>
      <c r="H539" s="19">
        <v>202100</v>
      </c>
      <c r="I539" s="19">
        <v>299</v>
      </c>
      <c r="J539" s="19"/>
      <c r="K539" s="20">
        <f t="shared" si="80"/>
        <v>0</v>
      </c>
      <c r="L539" s="19">
        <v>32311679</v>
      </c>
      <c r="M539" s="19">
        <v>23816</v>
      </c>
    </row>
    <row r="540" spans="1:13" s="28" customFormat="1" ht="15.75" customHeight="1" hidden="1" outlineLevel="1">
      <c r="A540" s="28">
        <v>1</v>
      </c>
      <c r="B540" s="37" t="s">
        <v>224</v>
      </c>
      <c r="C540" s="37"/>
      <c r="D540" s="60"/>
      <c r="E540" s="24"/>
      <c r="F540" s="25"/>
      <c r="G540" s="26"/>
      <c r="H540" s="23">
        <f>SUBTOTAL(9,'2017.01.02. - 2017.12.31.  alapadatok'!$H$533:$H$539)</f>
        <v>32309479</v>
      </c>
      <c r="I540" s="23">
        <f>SUBTOTAL(9,'2017.01.02. - 2017.12.31.  alapadatok'!$I$533:$I$539)</f>
        <v>23816</v>
      </c>
      <c r="J540" s="23"/>
      <c r="K540" s="27"/>
      <c r="L540" s="23"/>
      <c r="M540" s="23"/>
    </row>
    <row r="541" spans="2:13" ht="15.75" customHeight="1" hidden="1" outlineLevel="2">
      <c r="B541" s="34" t="s">
        <v>225</v>
      </c>
      <c r="C541" s="34" t="s">
        <v>226</v>
      </c>
      <c r="D541" s="53">
        <v>43027</v>
      </c>
      <c r="E541" s="16" t="s">
        <v>44</v>
      </c>
      <c r="F541" s="17">
        <v>50</v>
      </c>
      <c r="G541" s="35" t="e">
        <f>ROUNDUP(DATEDIF(D541,$B$207,"d")/7,0)</f>
        <v>#VALUE!</v>
      </c>
      <c r="H541" s="19">
        <v>91411518</v>
      </c>
      <c r="I541" s="36">
        <v>56214</v>
      </c>
      <c r="J541" s="19"/>
      <c r="K541" s="20">
        <f aca="true" t="shared" si="82" ref="K541:K546">IF(J541&lt;&gt;0,-(J541-H541)/J541,"")</f>
        <v>0</v>
      </c>
      <c r="L541" s="19">
        <v>91411518</v>
      </c>
      <c r="M541" s="36">
        <v>56214</v>
      </c>
    </row>
    <row r="542" spans="2:13" ht="15.75" customHeight="1" hidden="1" outlineLevel="2">
      <c r="B542" s="34" t="s">
        <v>225</v>
      </c>
      <c r="C542" s="34" t="s">
        <v>226</v>
      </c>
      <c r="D542" s="15">
        <v>43027</v>
      </c>
      <c r="E542" s="16" t="s">
        <v>44</v>
      </c>
      <c r="F542" s="17">
        <v>50</v>
      </c>
      <c r="G542" s="18" t="e">
        <f>ROUNDUP(DATEDIF(D542,$B$208,"d")/7,0)</f>
        <v>#VALUE!</v>
      </c>
      <c r="H542" s="19">
        <v>50213635</v>
      </c>
      <c r="I542" s="19">
        <v>42406</v>
      </c>
      <c r="J542" s="19">
        <v>91411518</v>
      </c>
      <c r="K542" s="20">
        <f t="shared" si="82"/>
        <v>-0.4506859080931136</v>
      </c>
      <c r="L542" s="19">
        <v>141625153</v>
      </c>
      <c r="M542" s="19">
        <v>98620</v>
      </c>
    </row>
    <row r="543" spans="2:13" ht="15.75" customHeight="1" hidden="1" outlineLevel="2">
      <c r="B543" s="34" t="s">
        <v>225</v>
      </c>
      <c r="C543" s="34" t="s">
        <v>226</v>
      </c>
      <c r="D543" s="15">
        <v>43027</v>
      </c>
      <c r="E543" s="16" t="s">
        <v>44</v>
      </c>
      <c r="F543" s="17">
        <v>50</v>
      </c>
      <c r="G543" s="18" t="e">
        <f>ROUNDUP(DATEDIF(D543,$B$213,"d")/7,0)</f>
        <v>#VALUE!</v>
      </c>
      <c r="H543" s="47">
        <v>19724300</v>
      </c>
      <c r="I543" s="30">
        <v>13266</v>
      </c>
      <c r="J543" s="19">
        <v>50213635</v>
      </c>
      <c r="K543" s="20">
        <f t="shared" si="82"/>
        <v>-0.6071923492493623</v>
      </c>
      <c r="L543" s="19">
        <v>161349453</v>
      </c>
      <c r="M543" s="19">
        <v>111886</v>
      </c>
    </row>
    <row r="544" spans="2:13" ht="15.75" customHeight="1" hidden="1" outlineLevel="2">
      <c r="B544" s="34" t="s">
        <v>225</v>
      </c>
      <c r="C544" s="34" t="s">
        <v>226</v>
      </c>
      <c r="D544" s="15">
        <v>43027</v>
      </c>
      <c r="E544" s="16" t="s">
        <v>44</v>
      </c>
      <c r="F544" s="17">
        <v>50</v>
      </c>
      <c r="G544" s="18" t="e">
        <f>ROUNDUP(DATEDIF(D544,$B$219,"d")/7,0)</f>
        <v>#VALUE!</v>
      </c>
      <c r="H544" s="19">
        <v>9482520</v>
      </c>
      <c r="I544" s="65">
        <v>6266</v>
      </c>
      <c r="J544" s="47">
        <v>19724300</v>
      </c>
      <c r="K544" s="20">
        <f t="shared" si="82"/>
        <v>-0.5192468173775495</v>
      </c>
      <c r="L544" s="19">
        <v>170831973</v>
      </c>
      <c r="M544" s="19">
        <v>118152</v>
      </c>
    </row>
    <row r="545" spans="2:13" ht="15.75" customHeight="1" hidden="1" outlineLevel="2">
      <c r="B545" s="34" t="s">
        <v>225</v>
      </c>
      <c r="C545" s="34" t="s">
        <v>226</v>
      </c>
      <c r="D545" s="15">
        <v>43027</v>
      </c>
      <c r="E545" s="16" t="s">
        <v>44</v>
      </c>
      <c r="F545" s="17">
        <v>50</v>
      </c>
      <c r="G545" s="18" t="e">
        <f>ROUNDUP(DATEDIF(D545,$B$222,"d")/7,0)</f>
        <v>#VALUE!</v>
      </c>
      <c r="H545" s="19">
        <v>4068740</v>
      </c>
      <c r="I545" s="65">
        <v>2547</v>
      </c>
      <c r="J545" s="19">
        <v>9482520</v>
      </c>
      <c r="K545" s="20">
        <f t="shared" si="82"/>
        <v>-0.5709220755664106</v>
      </c>
      <c r="L545" s="19">
        <v>174900713</v>
      </c>
      <c r="M545" s="19">
        <v>120699</v>
      </c>
    </row>
    <row r="546" spans="2:13" ht="15.75" customHeight="1" hidden="1" outlineLevel="2">
      <c r="B546" s="34" t="s">
        <v>225</v>
      </c>
      <c r="C546" s="34" t="s">
        <v>226</v>
      </c>
      <c r="D546" s="15">
        <v>43027</v>
      </c>
      <c r="E546" s="16" t="s">
        <v>44</v>
      </c>
      <c r="F546" s="17">
        <v>50</v>
      </c>
      <c r="G546" s="18" t="e">
        <f>ROUNDUP(DATEDIF(D546,$B$226,"d")/7,0)</f>
        <v>#VALUE!</v>
      </c>
      <c r="H546" s="19">
        <v>475175</v>
      </c>
      <c r="I546" s="65">
        <v>276</v>
      </c>
      <c r="J546" s="19">
        <v>4068740</v>
      </c>
      <c r="K546" s="20">
        <f t="shared" si="82"/>
        <v>-0.8832132306315961</v>
      </c>
      <c r="L546" s="19">
        <v>175375888</v>
      </c>
      <c r="M546" s="19">
        <v>120975</v>
      </c>
    </row>
    <row r="547" spans="1:13" s="28" customFormat="1" ht="15.75" customHeight="1" hidden="1" outlineLevel="1">
      <c r="A547" s="28">
        <v>1</v>
      </c>
      <c r="B547" s="37" t="s">
        <v>227</v>
      </c>
      <c r="C547" s="37"/>
      <c r="D547" s="23"/>
      <c r="E547" s="24"/>
      <c r="F547" s="25"/>
      <c r="G547" s="26"/>
      <c r="H547" s="23">
        <f>SUBTOTAL(9,'2017.01.02. - 2017.12.31.  alapadatok'!$H$541:$H$546)</f>
        <v>175375888</v>
      </c>
      <c r="I547" s="74">
        <f>SUBTOTAL(9,'2017.01.02. - 2017.12.31.  alapadatok'!$I$541:$I$546)</f>
        <v>120975</v>
      </c>
      <c r="J547" s="23"/>
      <c r="K547" s="27"/>
      <c r="L547" s="23"/>
      <c r="M547" s="23"/>
    </row>
    <row r="548" spans="2:13" ht="15.75" customHeight="1" hidden="1" outlineLevel="2">
      <c r="B548" s="34" t="s">
        <v>228</v>
      </c>
      <c r="C548" s="34" t="s">
        <v>229</v>
      </c>
      <c r="D548" s="15">
        <v>42845</v>
      </c>
      <c r="E548" s="16" t="s">
        <v>77</v>
      </c>
      <c r="F548" s="17">
        <v>31</v>
      </c>
      <c r="G548" s="18" t="e">
        <f>ROUNDUP(DATEDIF(D548,$B$82,"d")/7,0)</f>
        <v>#VALUE!</v>
      </c>
      <c r="H548" s="19">
        <v>24626838</v>
      </c>
      <c r="I548" s="65">
        <v>17197</v>
      </c>
      <c r="J548" s="19"/>
      <c r="K548" s="20">
        <f aca="true" t="shared" si="83" ref="K548:K554">IF(J548&lt;&gt;0,-(J548-H548)/J548,"")</f>
        <v>0</v>
      </c>
      <c r="L548" s="19">
        <v>24714608</v>
      </c>
      <c r="M548" s="19">
        <v>17260</v>
      </c>
    </row>
    <row r="549" spans="2:13" ht="15.75" customHeight="1" hidden="1" outlineLevel="2">
      <c r="B549" s="34" t="s">
        <v>228</v>
      </c>
      <c r="C549" s="34" t="s">
        <v>229</v>
      </c>
      <c r="D549" s="15">
        <v>42845</v>
      </c>
      <c r="E549" s="16" t="s">
        <v>77</v>
      </c>
      <c r="F549" s="17">
        <v>31</v>
      </c>
      <c r="G549" s="35" t="e">
        <f>ROUNDUP(DATEDIF(D549,$B$89,"d")/7,0)</f>
        <v>#VALUE!</v>
      </c>
      <c r="H549" s="19">
        <v>14123475</v>
      </c>
      <c r="I549" s="36">
        <v>9603</v>
      </c>
      <c r="J549" s="19">
        <v>24626838</v>
      </c>
      <c r="K549" s="20">
        <f t="shared" si="83"/>
        <v>-0.4265006737771207</v>
      </c>
      <c r="L549" s="19">
        <v>39753203</v>
      </c>
      <c r="M549" s="19">
        <v>27419</v>
      </c>
    </row>
    <row r="550" spans="2:13" ht="15.75" customHeight="1" hidden="1" outlineLevel="2">
      <c r="B550" s="30" t="s">
        <v>228</v>
      </c>
      <c r="C550" s="30" t="s">
        <v>229</v>
      </c>
      <c r="D550" s="53">
        <v>42845</v>
      </c>
      <c r="E550" s="30" t="s">
        <v>77</v>
      </c>
      <c r="F550" s="30">
        <v>31</v>
      </c>
      <c r="G550" s="18" t="e">
        <f>ROUNDUP(DATEDIF(D550,$B$91,"d")/7,0)</f>
        <v>#VALUE!</v>
      </c>
      <c r="H550" s="19">
        <v>6199028</v>
      </c>
      <c r="I550" s="36">
        <v>4331</v>
      </c>
      <c r="J550" s="19">
        <v>14123475</v>
      </c>
      <c r="K550" s="20">
        <f t="shared" si="83"/>
        <v>-0.5610833736031677</v>
      </c>
      <c r="L550" s="19">
        <v>45943901</v>
      </c>
      <c r="M550" s="36">
        <v>31757</v>
      </c>
    </row>
    <row r="551" spans="2:13" ht="15.75" customHeight="1" hidden="1" outlineLevel="2">
      <c r="B551" s="44" t="s">
        <v>228</v>
      </c>
      <c r="C551" s="44" t="s">
        <v>229</v>
      </c>
      <c r="D551" s="15">
        <v>42845</v>
      </c>
      <c r="E551" s="16" t="s">
        <v>77</v>
      </c>
      <c r="F551" s="17">
        <v>31</v>
      </c>
      <c r="G551" s="18" t="e">
        <f>ROUNDUP(DATEDIF(D551,$B$100,"d")/7,0)</f>
        <v>#VALUE!</v>
      </c>
      <c r="H551" s="19">
        <v>3309225</v>
      </c>
      <c r="I551" s="19">
        <v>2212</v>
      </c>
      <c r="J551" s="19">
        <v>6199028</v>
      </c>
      <c r="K551" s="20">
        <f t="shared" si="83"/>
        <v>-0.4661703415438678</v>
      </c>
      <c r="L551" s="19">
        <v>49367946</v>
      </c>
      <c r="M551" s="19">
        <v>34049</v>
      </c>
    </row>
    <row r="552" spans="2:13" ht="15.75" customHeight="1" hidden="1" outlineLevel="2">
      <c r="B552" s="34" t="s">
        <v>228</v>
      </c>
      <c r="C552" s="34" t="s">
        <v>229</v>
      </c>
      <c r="D552" s="15">
        <v>42845</v>
      </c>
      <c r="E552" s="16" t="s">
        <v>77</v>
      </c>
      <c r="F552" s="17">
        <v>31</v>
      </c>
      <c r="G552" s="18" t="e">
        <f>ROUNDUP(DATEDIF(D552,$B$98,"d")/7,0)</f>
        <v>#VALUE!</v>
      </c>
      <c r="H552" s="19">
        <v>1473325</v>
      </c>
      <c r="I552" s="19">
        <v>979</v>
      </c>
      <c r="J552" s="19">
        <v>3309225</v>
      </c>
      <c r="K552" s="20">
        <f t="shared" si="83"/>
        <v>-0.5547824641721248</v>
      </c>
      <c r="L552" s="19">
        <v>50841271</v>
      </c>
      <c r="M552" s="19">
        <v>35058</v>
      </c>
    </row>
    <row r="553" spans="2:13" ht="15.75" customHeight="1" hidden="1" outlineLevel="2">
      <c r="B553" s="34" t="s">
        <v>228</v>
      </c>
      <c r="C553" s="34" t="s">
        <v>229</v>
      </c>
      <c r="D553" s="15">
        <v>42845</v>
      </c>
      <c r="E553" s="16" t="s">
        <v>77</v>
      </c>
      <c r="F553" s="17">
        <v>31</v>
      </c>
      <c r="G553" s="18" t="e">
        <f>ROUNDUP(DATEDIF(D553,$B$102,"d")/7,0)</f>
        <v>#VALUE!</v>
      </c>
      <c r="H553" s="19">
        <v>845270</v>
      </c>
      <c r="I553" s="19">
        <v>544</v>
      </c>
      <c r="J553" s="19">
        <v>1473325</v>
      </c>
      <c r="K553" s="20">
        <f t="shared" si="83"/>
        <v>-0.42628408531722467</v>
      </c>
      <c r="L553" s="19">
        <v>51686541</v>
      </c>
      <c r="M553" s="19">
        <v>35602</v>
      </c>
    </row>
    <row r="554" spans="2:13" ht="15.75" customHeight="1" hidden="1" outlineLevel="2">
      <c r="B554" s="34" t="s">
        <v>228</v>
      </c>
      <c r="C554" s="34" t="s">
        <v>229</v>
      </c>
      <c r="D554" s="15">
        <v>42845</v>
      </c>
      <c r="E554" s="16" t="s">
        <v>77</v>
      </c>
      <c r="F554" s="17">
        <v>31</v>
      </c>
      <c r="G554" s="18" t="e">
        <f>ROUNDUP(DATEDIF(D554,$B$110,"d")/7,0)</f>
        <v>#VALUE!</v>
      </c>
      <c r="H554" s="19">
        <v>168180</v>
      </c>
      <c r="I554" s="19">
        <v>108</v>
      </c>
      <c r="J554" s="19">
        <v>845270</v>
      </c>
      <c r="K554" s="20">
        <f t="shared" si="83"/>
        <v>-0.8010339891395649</v>
      </c>
      <c r="L554" s="19">
        <v>51859621</v>
      </c>
      <c r="M554" s="19">
        <v>35712</v>
      </c>
    </row>
    <row r="555" spans="1:13" s="28" customFormat="1" ht="15.75" customHeight="1" hidden="1" outlineLevel="1">
      <c r="A555" s="28">
        <v>1</v>
      </c>
      <c r="B555" s="37" t="s">
        <v>230</v>
      </c>
      <c r="C555" s="37"/>
      <c r="D555" s="23"/>
      <c r="E555" s="24"/>
      <c r="F555" s="25"/>
      <c r="G555" s="26"/>
      <c r="H555" s="23">
        <f>SUBTOTAL(9,'2017.01.02. - 2017.12.31.  alapadatok'!$H$548:$H$554)</f>
        <v>50745341</v>
      </c>
      <c r="I555" s="23">
        <f>SUBTOTAL(9,'2017.01.02. - 2017.12.31.  alapadatok'!$I$548:$I$554)</f>
        <v>34974</v>
      </c>
      <c r="J555" s="23"/>
      <c r="K555" s="27"/>
      <c r="L555" s="23"/>
      <c r="M555" s="23"/>
    </row>
    <row r="556" spans="2:13" ht="15.75" customHeight="1" hidden="1" outlineLevel="2">
      <c r="B556" s="34" t="s">
        <v>231</v>
      </c>
      <c r="C556" s="34" t="s">
        <v>232</v>
      </c>
      <c r="D556" s="15">
        <v>42824</v>
      </c>
      <c r="E556" s="16" t="s">
        <v>77</v>
      </c>
      <c r="F556" s="17"/>
      <c r="G556" s="18">
        <v>0</v>
      </c>
      <c r="H556" s="19">
        <v>3629054</v>
      </c>
      <c r="I556" s="19">
        <v>2413</v>
      </c>
      <c r="J556" s="19"/>
      <c r="K556" s="20">
        <f aca="true" t="shared" si="84" ref="K556:K564">IF(J556&lt;&gt;0,-(J556-H556)/J556,"")</f>
        <v>0</v>
      </c>
      <c r="L556" s="19">
        <v>3629054</v>
      </c>
      <c r="M556" s="19">
        <v>2413</v>
      </c>
    </row>
    <row r="557" spans="2:13" ht="15.75" customHeight="1" hidden="1" outlineLevel="2">
      <c r="B557" s="34" t="s">
        <v>233</v>
      </c>
      <c r="C557" s="34" t="s">
        <v>232</v>
      </c>
      <c r="D557" s="15">
        <v>42824</v>
      </c>
      <c r="E557" s="16" t="s">
        <v>77</v>
      </c>
      <c r="F557" s="17"/>
      <c r="G557" s="18" t="e">
        <f>ROUNDUP(DATEDIF(D557,$B$85,"d")/7,0)</f>
        <v>#VALUE!</v>
      </c>
      <c r="H557" s="19">
        <v>59247554</v>
      </c>
      <c r="I557" s="19">
        <v>37656</v>
      </c>
      <c r="J557" s="19"/>
      <c r="K557" s="20">
        <f t="shared" si="84"/>
        <v>0</v>
      </c>
      <c r="L557" s="19">
        <v>62876608</v>
      </c>
      <c r="M557" s="19">
        <v>40069</v>
      </c>
    </row>
    <row r="558" spans="2:13" ht="15.75" customHeight="1" hidden="1" outlineLevel="2">
      <c r="B558" s="34" t="s">
        <v>233</v>
      </c>
      <c r="C558" s="34" t="s">
        <v>232</v>
      </c>
      <c r="D558" s="15">
        <v>42824</v>
      </c>
      <c r="E558" s="16" t="s">
        <v>77</v>
      </c>
      <c r="F558" s="17"/>
      <c r="G558" s="18" t="e">
        <f>ROUNDUP(DATEDIF(D558,$B$71,"d")/7,0)</f>
        <v>#VALUE!</v>
      </c>
      <c r="H558" s="40">
        <v>36745960</v>
      </c>
      <c r="I558" s="40">
        <v>24047</v>
      </c>
      <c r="J558" s="19">
        <v>59247554</v>
      </c>
      <c r="K558" s="20">
        <f t="shared" si="84"/>
        <v>-0.37978941712935527</v>
      </c>
      <c r="L558" s="40">
        <v>99692798</v>
      </c>
      <c r="M558" s="40">
        <v>64309</v>
      </c>
    </row>
    <row r="559" spans="2:13" ht="15.75" customHeight="1" hidden="1" outlineLevel="2">
      <c r="B559" s="34" t="s">
        <v>233</v>
      </c>
      <c r="C559" s="34" t="s">
        <v>232</v>
      </c>
      <c r="D559" s="15">
        <v>42824</v>
      </c>
      <c r="E559" s="16" t="s">
        <v>77</v>
      </c>
      <c r="F559" s="17"/>
      <c r="G559" s="18" t="e">
        <f>ROUNDUP(DATEDIF(D559,$B$77,"d")/7,0)</f>
        <v>#VALUE!</v>
      </c>
      <c r="H559" s="19">
        <v>19901965</v>
      </c>
      <c r="I559" s="19">
        <v>12895</v>
      </c>
      <c r="J559" s="19">
        <v>36745960</v>
      </c>
      <c r="K559" s="20">
        <f t="shared" si="84"/>
        <v>-0.45839039176007373</v>
      </c>
      <c r="L559" s="19">
        <v>119597993</v>
      </c>
      <c r="M559" s="19">
        <v>77214</v>
      </c>
    </row>
    <row r="560" spans="2:13" ht="15.75" customHeight="1" hidden="1" outlineLevel="2">
      <c r="B560" s="34" t="s">
        <v>233</v>
      </c>
      <c r="C560" s="34" t="s">
        <v>232</v>
      </c>
      <c r="D560" s="15">
        <v>42824</v>
      </c>
      <c r="E560" s="16" t="s">
        <v>77</v>
      </c>
      <c r="F560" s="17"/>
      <c r="G560" s="18" t="e">
        <f>ROUNDUP(DATEDIF(D560,$B$82,"d")/7,0)</f>
        <v>#VALUE!</v>
      </c>
      <c r="H560" s="19">
        <v>9132255</v>
      </c>
      <c r="I560" s="19">
        <v>6077</v>
      </c>
      <c r="J560" s="19">
        <v>19901965</v>
      </c>
      <c r="K560" s="20">
        <f t="shared" si="84"/>
        <v>-0.5411380233057389</v>
      </c>
      <c r="L560" s="19">
        <v>128749353</v>
      </c>
      <c r="M560" s="19">
        <v>83310</v>
      </c>
    </row>
    <row r="561" spans="2:13" ht="15.75" customHeight="1" hidden="1" outlineLevel="2">
      <c r="B561" s="44" t="s">
        <v>233</v>
      </c>
      <c r="C561" s="44" t="s">
        <v>232</v>
      </c>
      <c r="D561" s="15">
        <v>42824</v>
      </c>
      <c r="E561" s="45" t="s">
        <v>77</v>
      </c>
      <c r="F561" s="31"/>
      <c r="G561" s="18" t="e">
        <f>ROUNDUP(DATEDIF(D561,$B$89,"d")/7,0)</f>
        <v>#VALUE!</v>
      </c>
      <c r="H561" s="19">
        <v>4505685</v>
      </c>
      <c r="I561" s="19">
        <v>2858</v>
      </c>
      <c r="J561" s="19">
        <v>9132255</v>
      </c>
      <c r="K561" s="20">
        <f t="shared" si="84"/>
        <v>-0.5066185733972606</v>
      </c>
      <c r="L561" s="19">
        <v>133336538</v>
      </c>
      <c r="M561" s="19">
        <v>86267</v>
      </c>
    </row>
    <row r="562" spans="2:13" ht="15.75" customHeight="1" hidden="1" outlineLevel="2">
      <c r="B562" s="30" t="s">
        <v>233</v>
      </c>
      <c r="C562" s="30" t="s">
        <v>232</v>
      </c>
      <c r="D562" s="15">
        <v>42824</v>
      </c>
      <c r="E562" s="30" t="s">
        <v>77</v>
      </c>
      <c r="F562" s="31"/>
      <c r="G562" s="18" t="e">
        <f>ROUNDUP(DATEDIF(D562,$B$91,"d")/7,0)</f>
        <v>#VALUE!</v>
      </c>
      <c r="H562" s="19">
        <v>1530345</v>
      </c>
      <c r="I562" s="19">
        <v>939</v>
      </c>
      <c r="J562" s="19">
        <v>4505685</v>
      </c>
      <c r="K562" s="20">
        <f t="shared" si="84"/>
        <v>-0.660352421440913</v>
      </c>
      <c r="L562" s="32">
        <v>134841733</v>
      </c>
      <c r="M562" s="32">
        <v>87176</v>
      </c>
    </row>
    <row r="563" spans="2:13" ht="15.75" customHeight="1" hidden="1" outlineLevel="2">
      <c r="B563" s="30" t="s">
        <v>233</v>
      </c>
      <c r="C563" s="30" t="s">
        <v>232</v>
      </c>
      <c r="D563" s="15">
        <v>42824</v>
      </c>
      <c r="E563" s="30" t="s">
        <v>77</v>
      </c>
      <c r="F563" s="31"/>
      <c r="G563" s="18" t="e">
        <f>ROUNDUP(DATEDIF(D563,$B$100,"d")/7,0)</f>
        <v>#VALUE!</v>
      </c>
      <c r="H563" s="19">
        <v>793830</v>
      </c>
      <c r="I563" s="19">
        <v>558</v>
      </c>
      <c r="J563" s="19">
        <v>1530345</v>
      </c>
      <c r="K563" s="20">
        <f t="shared" si="84"/>
        <v>-0.48127383041078975</v>
      </c>
      <c r="L563" s="32">
        <v>135635563</v>
      </c>
      <c r="M563" s="32">
        <v>87734</v>
      </c>
    </row>
    <row r="564" spans="2:13" ht="15.75" customHeight="1" hidden="1" outlineLevel="2">
      <c r="B564" s="30" t="s">
        <v>233</v>
      </c>
      <c r="C564" s="30" t="s">
        <v>232</v>
      </c>
      <c r="D564" s="15">
        <v>42824</v>
      </c>
      <c r="E564" s="30" t="s">
        <v>77</v>
      </c>
      <c r="F564" s="31"/>
      <c r="G564" s="18" t="e">
        <f>ROUNDUP(DATEDIF(D564,$B$98,"d")/7,0)</f>
        <v>#VALUE!</v>
      </c>
      <c r="H564" s="19">
        <v>258575</v>
      </c>
      <c r="I564" s="19">
        <v>170</v>
      </c>
      <c r="J564" s="19">
        <v>793830</v>
      </c>
      <c r="K564" s="20">
        <f t="shared" si="84"/>
        <v>-0.674269050048499</v>
      </c>
      <c r="L564" s="32">
        <v>135894138</v>
      </c>
      <c r="M564" s="32">
        <v>87904</v>
      </c>
    </row>
    <row r="565" spans="1:13" s="28" customFormat="1" ht="15.75" customHeight="1" hidden="1" outlineLevel="1">
      <c r="A565" s="28">
        <v>1</v>
      </c>
      <c r="B565" s="23" t="s">
        <v>234</v>
      </c>
      <c r="C565" s="23"/>
      <c r="D565" s="23"/>
      <c r="E565" s="23"/>
      <c r="F565" s="25"/>
      <c r="G565" s="26"/>
      <c r="H565" s="23">
        <f>SUBTOTAL(9,'2017.01.02. - 2017.12.31.  alapadatok'!$H$556:$H$564)</f>
        <v>135745223</v>
      </c>
      <c r="I565" s="23">
        <f>SUBTOTAL(9,'2017.01.02. - 2017.12.31.  alapadatok'!$I$556:$I$564)</f>
        <v>87613</v>
      </c>
      <c r="J565" s="23"/>
      <c r="K565" s="27"/>
      <c r="L565" s="59"/>
      <c r="M565" s="59"/>
    </row>
    <row r="566" spans="2:13" ht="15.75" customHeight="1" hidden="1" outlineLevel="2">
      <c r="B566" s="30" t="s">
        <v>235</v>
      </c>
      <c r="C566" s="30" t="s">
        <v>236</v>
      </c>
      <c r="D566" s="15">
        <v>42831</v>
      </c>
      <c r="E566" s="30" t="s">
        <v>44</v>
      </c>
      <c r="F566" s="31">
        <v>37</v>
      </c>
      <c r="G566" s="18" t="e">
        <f>ROUNDUP(DATEDIF(D566,$B$71,"d")/7,0)</f>
        <v>#VALUE!</v>
      </c>
      <c r="H566" s="19">
        <v>40413635</v>
      </c>
      <c r="I566" s="19">
        <v>28410</v>
      </c>
      <c r="J566" s="19"/>
      <c r="K566" s="20">
        <f aca="true" t="shared" si="85" ref="K566:K573">IF(J566&lt;&gt;0,-(J566-H566)/J566,"")</f>
        <v>0</v>
      </c>
      <c r="L566" s="32">
        <v>40413635</v>
      </c>
      <c r="M566" s="32">
        <v>28410</v>
      </c>
    </row>
    <row r="567" spans="2:13" ht="15.75" customHeight="1" hidden="1" outlineLevel="2">
      <c r="B567" s="30" t="s">
        <v>235</v>
      </c>
      <c r="C567" s="30" t="s">
        <v>236</v>
      </c>
      <c r="D567" s="15">
        <v>42831</v>
      </c>
      <c r="E567" s="30" t="s">
        <v>44</v>
      </c>
      <c r="F567" s="31">
        <v>37</v>
      </c>
      <c r="G567" s="18" t="e">
        <f>ROUNDUP(DATEDIF(D567,$B$77,"d")/7,0)</f>
        <v>#VALUE!</v>
      </c>
      <c r="H567" s="19">
        <v>43280720</v>
      </c>
      <c r="I567" s="19">
        <v>30458</v>
      </c>
      <c r="J567" s="19">
        <v>40413635</v>
      </c>
      <c r="K567" s="20">
        <f t="shared" si="85"/>
        <v>0.07094350706141628</v>
      </c>
      <c r="L567" s="32">
        <v>83694355</v>
      </c>
      <c r="M567" s="32">
        <v>58868</v>
      </c>
    </row>
    <row r="568" spans="2:13" ht="15.75" customHeight="1" hidden="1" outlineLevel="2">
      <c r="B568" s="30" t="s">
        <v>235</v>
      </c>
      <c r="C568" s="30" t="s">
        <v>236</v>
      </c>
      <c r="D568" s="15">
        <v>42831</v>
      </c>
      <c r="E568" s="30" t="s">
        <v>44</v>
      </c>
      <c r="F568" s="31">
        <v>37</v>
      </c>
      <c r="G568" s="18" t="e">
        <f>ROUNDUP(DATEDIF(D568,$B$82,"d")/7,0)</f>
        <v>#VALUE!</v>
      </c>
      <c r="H568" s="19">
        <v>22087760</v>
      </c>
      <c r="I568" s="19">
        <v>15580</v>
      </c>
      <c r="J568" s="19">
        <v>43280720</v>
      </c>
      <c r="K568" s="20">
        <f t="shared" si="85"/>
        <v>-0.48966283370516944</v>
      </c>
      <c r="L568" s="32">
        <v>105782115</v>
      </c>
      <c r="M568" s="32">
        <v>74448</v>
      </c>
    </row>
    <row r="569" spans="2:13" ht="15.75" customHeight="1" hidden="1" outlineLevel="2">
      <c r="B569" s="30" t="s">
        <v>235</v>
      </c>
      <c r="C569" s="30" t="s">
        <v>236</v>
      </c>
      <c r="D569" s="15">
        <v>42831</v>
      </c>
      <c r="E569" s="30" t="s">
        <v>44</v>
      </c>
      <c r="F569" s="31">
        <v>37</v>
      </c>
      <c r="G569" s="35" t="e">
        <f>ROUNDUP(DATEDIF(D569,$B$89,"d")/7,0)</f>
        <v>#VALUE!</v>
      </c>
      <c r="H569" s="19">
        <v>18158705</v>
      </c>
      <c r="I569" s="19">
        <v>12568</v>
      </c>
      <c r="J569" s="30">
        <v>22087760</v>
      </c>
      <c r="K569" s="30">
        <f t="shared" si="85"/>
        <v>-0.17788381438407516</v>
      </c>
      <c r="L569" s="30">
        <v>123940820</v>
      </c>
      <c r="M569" s="30">
        <v>87016</v>
      </c>
    </row>
    <row r="570" spans="2:13" ht="15.75" customHeight="1" hidden="1" outlineLevel="2">
      <c r="B570" s="44" t="s">
        <v>235</v>
      </c>
      <c r="C570" s="44" t="s">
        <v>236</v>
      </c>
      <c r="D570" s="15">
        <v>42831</v>
      </c>
      <c r="E570" s="45" t="s">
        <v>44</v>
      </c>
      <c r="F570" s="31">
        <v>37</v>
      </c>
      <c r="G570" s="18" t="e">
        <f>ROUNDUP(DATEDIF(D570,$B$91,"d")/7,0)</f>
        <v>#VALUE!</v>
      </c>
      <c r="H570" s="19">
        <v>9064860</v>
      </c>
      <c r="I570" s="19">
        <v>6213</v>
      </c>
      <c r="J570" s="63">
        <v>18158705</v>
      </c>
      <c r="K570" s="63">
        <f t="shared" si="85"/>
        <v>-0.5007981020673005</v>
      </c>
      <c r="L570" s="19">
        <v>133005680</v>
      </c>
      <c r="M570" s="19">
        <v>93229</v>
      </c>
    </row>
    <row r="571" spans="2:13" ht="15.75" customHeight="1" hidden="1" outlineLevel="2">
      <c r="B571" s="44" t="s">
        <v>235</v>
      </c>
      <c r="C571" s="44" t="s">
        <v>236</v>
      </c>
      <c r="D571" s="15">
        <v>42831</v>
      </c>
      <c r="E571" s="45" t="s">
        <v>44</v>
      </c>
      <c r="F571" s="31">
        <v>37</v>
      </c>
      <c r="G571" s="18" t="e">
        <f>ROUNDUP(DATEDIF(D571,$B$100,"d")/7,0)</f>
        <v>#VALUE!</v>
      </c>
      <c r="H571" s="19">
        <v>4297485</v>
      </c>
      <c r="I571" s="19">
        <v>2948</v>
      </c>
      <c r="J571" s="19">
        <v>9064860</v>
      </c>
      <c r="K571" s="20">
        <f t="shared" si="85"/>
        <v>-0.5259182160562876</v>
      </c>
      <c r="L571" s="19">
        <v>137303165</v>
      </c>
      <c r="M571" s="19">
        <v>96177</v>
      </c>
    </row>
    <row r="572" spans="2:13" ht="15.75" customHeight="1" hidden="1" outlineLevel="2">
      <c r="B572" s="44" t="s">
        <v>235</v>
      </c>
      <c r="C572" s="44" t="s">
        <v>236</v>
      </c>
      <c r="D572" s="15">
        <v>42831</v>
      </c>
      <c r="E572" s="45" t="s">
        <v>44</v>
      </c>
      <c r="F572" s="31">
        <v>37</v>
      </c>
      <c r="G572" s="18" t="e">
        <f>ROUNDUP(DATEDIF(D572,$B$98,"d")/7,0)</f>
        <v>#VALUE!</v>
      </c>
      <c r="H572" s="19">
        <v>2955025</v>
      </c>
      <c r="I572" s="19">
        <v>1958</v>
      </c>
      <c r="J572" s="19">
        <v>4297485</v>
      </c>
      <c r="K572" s="20">
        <f t="shared" si="85"/>
        <v>-0.31238270756035214</v>
      </c>
      <c r="L572" s="19">
        <v>140258190</v>
      </c>
      <c r="M572" s="19">
        <v>98135</v>
      </c>
    </row>
    <row r="573" spans="2:13" ht="15.75" customHeight="1" hidden="1" outlineLevel="2">
      <c r="B573" s="44" t="s">
        <v>235</v>
      </c>
      <c r="C573" s="44" t="s">
        <v>236</v>
      </c>
      <c r="D573" s="15">
        <v>42831</v>
      </c>
      <c r="E573" s="45" t="s">
        <v>44</v>
      </c>
      <c r="F573" s="31">
        <v>37</v>
      </c>
      <c r="G573" s="18" t="e">
        <f>ROUNDUP(DATEDIF(D573,$B$102,"d")/7,0)</f>
        <v>#VALUE!</v>
      </c>
      <c r="H573" s="19">
        <v>2208790</v>
      </c>
      <c r="I573" s="19">
        <v>1464</v>
      </c>
      <c r="J573" s="19">
        <v>2955025</v>
      </c>
      <c r="K573" s="20">
        <f t="shared" si="85"/>
        <v>-0.2525308584529742</v>
      </c>
      <c r="L573" s="19">
        <v>142466980</v>
      </c>
      <c r="M573" s="19">
        <v>99599</v>
      </c>
    </row>
    <row r="574" spans="1:13" s="28" customFormat="1" ht="15.75" customHeight="1" hidden="1" outlineLevel="1">
      <c r="A574" s="28">
        <v>1</v>
      </c>
      <c r="B574" s="46" t="s">
        <v>237</v>
      </c>
      <c r="C574" s="46"/>
      <c r="D574" s="23"/>
      <c r="E574" s="24"/>
      <c r="F574" s="25"/>
      <c r="G574" s="26"/>
      <c r="H574" s="23">
        <f>SUBTOTAL(9,'2017.01.02. - 2017.12.31.  alapadatok'!$H$566:$H$573)</f>
        <v>142466980</v>
      </c>
      <c r="I574" s="23">
        <f>SUBTOTAL(9,'2017.01.02. - 2017.12.31.  alapadatok'!$I$566:$I$573)</f>
        <v>99599</v>
      </c>
      <c r="J574" s="23"/>
      <c r="K574" s="27"/>
      <c r="L574" s="23"/>
      <c r="M574" s="23"/>
    </row>
    <row r="575" spans="2:13" ht="15.75" customHeight="1" hidden="1" outlineLevel="2">
      <c r="B575" s="44" t="s">
        <v>238</v>
      </c>
      <c r="C575" s="44" t="s">
        <v>239</v>
      </c>
      <c r="D575" s="15">
        <v>42782</v>
      </c>
      <c r="E575" s="45" t="s">
        <v>40</v>
      </c>
      <c r="F575" s="31">
        <v>40</v>
      </c>
      <c r="G575" s="18" t="e">
        <f>ROUNDUP(DATEDIF(D575,$B$74,"d")/7,0)</f>
        <v>#VALUE!</v>
      </c>
      <c r="H575" s="19">
        <v>27344320</v>
      </c>
      <c r="I575" s="19">
        <v>18907</v>
      </c>
      <c r="J575" s="19"/>
      <c r="K575" s="20">
        <f aca="true" t="shared" si="86" ref="K575:K579">IF(J575&lt;&gt;0,-(J575-H575)/J575,"")</f>
        <v>0</v>
      </c>
      <c r="L575" s="19">
        <v>27344320</v>
      </c>
      <c r="M575" s="19">
        <v>18907</v>
      </c>
    </row>
    <row r="576" spans="2:13" ht="15.75" customHeight="1" hidden="1" outlineLevel="2">
      <c r="B576" s="44" t="s">
        <v>238</v>
      </c>
      <c r="C576" s="44" t="s">
        <v>239</v>
      </c>
      <c r="D576" s="15">
        <v>42782</v>
      </c>
      <c r="E576" s="45" t="s">
        <v>40</v>
      </c>
      <c r="F576" s="31">
        <v>40</v>
      </c>
      <c r="G576" s="18" t="e">
        <f>ROUNDUP(DATEDIF(D576,$B$82,"d")/7,0)</f>
        <v>#VALUE!</v>
      </c>
      <c r="H576" s="19">
        <v>13899825</v>
      </c>
      <c r="I576" s="19">
        <v>9221</v>
      </c>
      <c r="J576" s="19">
        <v>27344320</v>
      </c>
      <c r="K576" s="20">
        <f t="shared" si="86"/>
        <v>-0.4916741392727996</v>
      </c>
      <c r="L576" s="19">
        <v>41244145</v>
      </c>
      <c r="M576" s="19">
        <v>28128</v>
      </c>
    </row>
    <row r="577" spans="2:13" ht="15.75" customHeight="1" hidden="1" outlineLevel="2">
      <c r="B577" s="44" t="s">
        <v>238</v>
      </c>
      <c r="C577" s="44" t="s">
        <v>239</v>
      </c>
      <c r="D577" s="15">
        <v>42782</v>
      </c>
      <c r="E577" s="45" t="s">
        <v>40</v>
      </c>
      <c r="F577" s="31">
        <v>40</v>
      </c>
      <c r="G577" s="18" t="e">
        <f>ROUNDUP(DATEDIF(D577,$B$64,"d")/7,0)</f>
        <v>#VALUE!</v>
      </c>
      <c r="H577" s="19">
        <v>7293195</v>
      </c>
      <c r="I577" s="19">
        <v>4663</v>
      </c>
      <c r="J577" s="19">
        <v>13899825</v>
      </c>
      <c r="K577" s="20">
        <f t="shared" si="86"/>
        <v>-0.4753031063340726</v>
      </c>
      <c r="L577" s="19">
        <v>48547160</v>
      </c>
      <c r="M577" s="19">
        <v>32791</v>
      </c>
    </row>
    <row r="578" spans="2:13" ht="15.75" customHeight="1" hidden="1" outlineLevel="2">
      <c r="B578" s="44" t="s">
        <v>238</v>
      </c>
      <c r="C578" s="44" t="s">
        <v>239</v>
      </c>
      <c r="D578" s="15">
        <v>42782</v>
      </c>
      <c r="E578" s="45" t="s">
        <v>40</v>
      </c>
      <c r="F578" s="31">
        <v>40</v>
      </c>
      <c r="G578" s="18" t="e">
        <f>ROUNDUP(DATEDIF(D578,$B$73,"d")/7,0)</f>
        <v>#VALUE!</v>
      </c>
      <c r="H578" s="19">
        <v>6670585</v>
      </c>
      <c r="I578" s="19">
        <v>4066</v>
      </c>
      <c r="J578" s="19">
        <v>7293195</v>
      </c>
      <c r="K578" s="20">
        <f t="shared" si="86"/>
        <v>-0.08536862102274792</v>
      </c>
      <c r="L578" s="19">
        <v>55217745</v>
      </c>
      <c r="M578" s="19">
        <v>36895</v>
      </c>
    </row>
    <row r="579" spans="2:13" ht="15.75" customHeight="1" hidden="1" outlineLevel="2">
      <c r="B579" s="44" t="s">
        <v>238</v>
      </c>
      <c r="C579" s="44" t="s">
        <v>239</v>
      </c>
      <c r="D579" s="15">
        <v>42782</v>
      </c>
      <c r="E579" s="45" t="s">
        <v>40</v>
      </c>
      <c r="F579" s="31">
        <v>40</v>
      </c>
      <c r="G579" s="18" t="e">
        <f>ROUNDUP(DATEDIF(D579,$B$74,"d")/7,0)</f>
        <v>#VALUE!</v>
      </c>
      <c r="H579" s="19">
        <v>4094335</v>
      </c>
      <c r="I579" s="19">
        <v>2654</v>
      </c>
      <c r="J579" s="19">
        <v>6670585</v>
      </c>
      <c r="K579" s="20">
        <f t="shared" si="86"/>
        <v>-0.38621050477581803</v>
      </c>
      <c r="L579" s="19">
        <v>59312080</v>
      </c>
      <c r="M579" s="19">
        <v>39549</v>
      </c>
    </row>
    <row r="580" spans="1:13" s="28" customFormat="1" ht="15.75" customHeight="1" hidden="1" outlineLevel="1">
      <c r="A580" s="28">
        <v>1</v>
      </c>
      <c r="B580" s="46" t="s">
        <v>240</v>
      </c>
      <c r="C580" s="46"/>
      <c r="D580" s="23"/>
      <c r="E580" s="24"/>
      <c r="F580" s="25"/>
      <c r="G580" s="26"/>
      <c r="H580" s="23">
        <f>SUBTOTAL(9,'2017.01.02. - 2017.12.31.  alapadatok'!$H$575:$H$579)</f>
        <v>59302260</v>
      </c>
      <c r="I580" s="23">
        <f>SUBTOTAL(9,'2017.01.02. - 2017.12.31.  alapadatok'!$I$575:$I$579)</f>
        <v>39511</v>
      </c>
      <c r="J580" s="23"/>
      <c r="K580" s="27"/>
      <c r="L580" s="23"/>
      <c r="M580" s="23"/>
    </row>
    <row r="581" spans="2:13" ht="15.75" customHeight="1" hidden="1" outlineLevel="2">
      <c r="B581" s="44" t="s">
        <v>241</v>
      </c>
      <c r="C581" s="44" t="s">
        <v>242</v>
      </c>
      <c r="D581" s="15">
        <v>42740</v>
      </c>
      <c r="E581" s="45" t="s">
        <v>77</v>
      </c>
      <c r="F581" s="31">
        <v>53</v>
      </c>
      <c r="G581" s="18" t="e">
        <f>ROUNDUP(DATEDIF(D581,$B$50,"d")/7,0)</f>
        <v>#VALUE!</v>
      </c>
      <c r="H581" s="19">
        <v>129238773</v>
      </c>
      <c r="I581" s="19">
        <v>85907</v>
      </c>
      <c r="J581" s="19"/>
      <c r="K581" s="20">
        <f aca="true" t="shared" si="87" ref="K581:K591">IF(J581&lt;&gt;0,-(J581-H581)/J581,"")</f>
        <v>0</v>
      </c>
      <c r="L581" s="19">
        <v>129238773</v>
      </c>
      <c r="M581" s="19">
        <v>85907</v>
      </c>
    </row>
    <row r="582" spans="2:13" ht="15.75" customHeight="1" hidden="1" outlineLevel="2">
      <c r="B582" s="44" t="s">
        <v>241</v>
      </c>
      <c r="C582" s="44" t="s">
        <v>242</v>
      </c>
      <c r="D582" s="15">
        <v>42740</v>
      </c>
      <c r="E582" s="45" t="s">
        <v>77</v>
      </c>
      <c r="F582" s="31">
        <v>53</v>
      </c>
      <c r="G582" s="18" t="e">
        <f>ROUNDUP(DATEDIF(D582,$B$52,"d")/7,0)</f>
        <v>#VALUE!</v>
      </c>
      <c r="H582" s="19">
        <v>64756492</v>
      </c>
      <c r="I582" s="19">
        <v>43283</v>
      </c>
      <c r="J582" s="19">
        <v>129238773</v>
      </c>
      <c r="K582" s="20">
        <f t="shared" si="87"/>
        <v>-0.49893913028716236</v>
      </c>
      <c r="L582" s="19">
        <v>194011931</v>
      </c>
      <c r="M582" s="19">
        <v>129095</v>
      </c>
    </row>
    <row r="583" spans="2:13" ht="15.75" customHeight="1" hidden="1" outlineLevel="2">
      <c r="B583" s="44" t="s">
        <v>241</v>
      </c>
      <c r="C583" s="44" t="s">
        <v>242</v>
      </c>
      <c r="D583" s="15">
        <v>42740</v>
      </c>
      <c r="E583" s="45" t="s">
        <v>77</v>
      </c>
      <c r="F583" s="31">
        <v>53</v>
      </c>
      <c r="G583" s="18" t="e">
        <f aca="true" t="shared" si="88" ref="G583:G584">ROUNDUP(DATEDIF(D583,$B$56,"d")/7,0)</f>
        <v>#VALUE!</v>
      </c>
      <c r="H583" s="19">
        <v>31100745</v>
      </c>
      <c r="I583" s="19">
        <v>21228</v>
      </c>
      <c r="J583" s="19">
        <v>64756492</v>
      </c>
      <c r="K583" s="20">
        <f t="shared" si="87"/>
        <v>-0.5197277672175324</v>
      </c>
      <c r="L583" s="19">
        <v>225272676</v>
      </c>
      <c r="M583" s="19">
        <v>150323</v>
      </c>
    </row>
    <row r="584" spans="2:13" ht="15.75" customHeight="1" hidden="1" outlineLevel="2">
      <c r="B584" s="44" t="s">
        <v>241</v>
      </c>
      <c r="C584" s="44" t="s">
        <v>242</v>
      </c>
      <c r="D584" s="15">
        <v>42740</v>
      </c>
      <c r="E584" s="45" t="s">
        <v>77</v>
      </c>
      <c r="F584" s="31">
        <v>53</v>
      </c>
      <c r="G584" s="18" t="e">
        <f t="shared" si="88"/>
        <v>#VALUE!</v>
      </c>
      <c r="H584" s="19">
        <v>15579501</v>
      </c>
      <c r="I584" s="19">
        <v>10151</v>
      </c>
      <c r="J584" s="19">
        <v>31100745</v>
      </c>
      <c r="K584" s="20">
        <f t="shared" si="87"/>
        <v>-0.4990634147188436</v>
      </c>
      <c r="L584" s="19">
        <v>240844907</v>
      </c>
      <c r="M584" s="19">
        <v>160472</v>
      </c>
    </row>
    <row r="585" spans="2:13" ht="15.75" customHeight="1" hidden="1" outlineLevel="2">
      <c r="B585" s="44" t="s">
        <v>241</v>
      </c>
      <c r="C585" s="44" t="s">
        <v>242</v>
      </c>
      <c r="D585" s="15">
        <v>42740</v>
      </c>
      <c r="E585" s="45" t="s">
        <v>77</v>
      </c>
      <c r="F585" s="31">
        <v>53</v>
      </c>
      <c r="G585" s="18" t="e">
        <f>ROUNDUP(DATEDIF(D585,$B$67,"d")/7,0)</f>
        <v>#VALUE!</v>
      </c>
      <c r="H585" s="19">
        <v>11590740</v>
      </c>
      <c r="I585" s="19">
        <v>7901</v>
      </c>
      <c r="J585" s="19">
        <v>15579501</v>
      </c>
      <c r="K585" s="20">
        <f t="shared" si="87"/>
        <v>-0.2560262360135925</v>
      </c>
      <c r="L585" s="19">
        <v>252449667</v>
      </c>
      <c r="M585" s="19">
        <v>168373</v>
      </c>
    </row>
    <row r="586" spans="2:13" ht="15.75" customHeight="1" hidden="1" outlineLevel="2">
      <c r="B586" s="44" t="s">
        <v>241</v>
      </c>
      <c r="C586" s="44" t="s">
        <v>242</v>
      </c>
      <c r="D586" s="15">
        <v>42740</v>
      </c>
      <c r="E586" s="45" t="s">
        <v>77</v>
      </c>
      <c r="F586" s="31">
        <v>53</v>
      </c>
      <c r="G586" s="18" t="e">
        <f>ROUNDUP(DATEDIF(D586,$B$65,"d")/7,0)</f>
        <v>#VALUE!</v>
      </c>
      <c r="H586" s="19">
        <v>6750535</v>
      </c>
      <c r="I586" s="19">
        <v>4279</v>
      </c>
      <c r="J586" s="19">
        <v>11590740</v>
      </c>
      <c r="K586" s="20">
        <f t="shared" si="87"/>
        <v>-0.41759240566176103</v>
      </c>
      <c r="L586" s="19">
        <v>259241642</v>
      </c>
      <c r="M586" s="19">
        <v>172684</v>
      </c>
    </row>
    <row r="587" spans="2:13" ht="15.75" customHeight="1" hidden="1" outlineLevel="2">
      <c r="B587" s="44" t="s">
        <v>241</v>
      </c>
      <c r="C587" s="44" t="s">
        <v>242</v>
      </c>
      <c r="D587" s="15">
        <v>42740</v>
      </c>
      <c r="E587" s="45" t="s">
        <v>77</v>
      </c>
      <c r="F587" s="31">
        <v>53</v>
      </c>
      <c r="G587" s="18" t="e">
        <f>ROUNDUP(DATEDIF(D587,$B$74,"d")/7,0)</f>
        <v>#VALUE!</v>
      </c>
      <c r="H587" s="19">
        <v>3077925</v>
      </c>
      <c r="I587" s="19">
        <v>1842</v>
      </c>
      <c r="J587" s="19">
        <v>6750535</v>
      </c>
      <c r="K587" s="20">
        <f t="shared" si="87"/>
        <v>-0.5440472495883659</v>
      </c>
      <c r="L587" s="19">
        <v>262319567</v>
      </c>
      <c r="M587" s="19">
        <v>174526</v>
      </c>
    </row>
    <row r="588" spans="2:13" ht="15.75" customHeight="1" hidden="1" outlineLevel="2">
      <c r="B588" s="44" t="s">
        <v>241</v>
      </c>
      <c r="C588" s="44" t="s">
        <v>242</v>
      </c>
      <c r="D588" s="15">
        <v>42740</v>
      </c>
      <c r="E588" s="45" t="s">
        <v>77</v>
      </c>
      <c r="F588" s="31">
        <v>53</v>
      </c>
      <c r="G588" s="18" t="e">
        <f>ROUNDUP(DATEDIF(D588,$B$82,"d")/7,0)</f>
        <v>#VALUE!</v>
      </c>
      <c r="H588" s="19">
        <v>2433700</v>
      </c>
      <c r="I588" s="19">
        <v>1433</v>
      </c>
      <c r="J588" s="19">
        <v>3077925</v>
      </c>
      <c r="K588" s="20">
        <f t="shared" si="87"/>
        <v>-0.20930497006912124</v>
      </c>
      <c r="L588" s="19">
        <v>264753267</v>
      </c>
      <c r="M588" s="19">
        <v>175959</v>
      </c>
    </row>
    <row r="589" spans="2:13" ht="15.75" customHeight="1" hidden="1" outlineLevel="2">
      <c r="B589" s="44" t="s">
        <v>241</v>
      </c>
      <c r="C589" s="44" t="s">
        <v>242</v>
      </c>
      <c r="D589" s="15">
        <v>42740</v>
      </c>
      <c r="E589" s="45" t="s">
        <v>77</v>
      </c>
      <c r="F589" s="31">
        <v>53</v>
      </c>
      <c r="G589" s="18" t="e">
        <f>ROUNDUP(DATEDIF(D589,$B$64,"d")/7,0)</f>
        <v>#VALUE!</v>
      </c>
      <c r="H589" s="19">
        <v>1021835</v>
      </c>
      <c r="I589" s="19">
        <v>599</v>
      </c>
      <c r="J589" s="19">
        <v>2433700</v>
      </c>
      <c r="K589" s="20">
        <f t="shared" si="87"/>
        <v>-0.5801310761392119</v>
      </c>
      <c r="L589" s="19">
        <v>265783742</v>
      </c>
      <c r="M589" s="19">
        <v>176558</v>
      </c>
    </row>
    <row r="590" spans="2:13" ht="15.75" customHeight="1" hidden="1" outlineLevel="2">
      <c r="B590" s="44" t="s">
        <v>241</v>
      </c>
      <c r="C590" s="44" t="s">
        <v>242</v>
      </c>
      <c r="D590" s="15">
        <v>42740</v>
      </c>
      <c r="E590" s="45" t="s">
        <v>77</v>
      </c>
      <c r="F590" s="31">
        <v>53</v>
      </c>
      <c r="G590" s="18" t="e">
        <f>ROUNDUP(DATEDIF(D590,$B$73,"d")/7,0)</f>
        <v>#VALUE!</v>
      </c>
      <c r="H590" s="19">
        <v>358030</v>
      </c>
      <c r="I590" s="19">
        <v>251</v>
      </c>
      <c r="J590" s="19">
        <v>1021835</v>
      </c>
      <c r="K590" s="20">
        <f t="shared" si="87"/>
        <v>-0.6496205356050634</v>
      </c>
      <c r="L590" s="19">
        <v>266141772</v>
      </c>
      <c r="M590" s="19">
        <v>176809</v>
      </c>
    </row>
    <row r="591" spans="2:13" ht="15.75" customHeight="1" hidden="1" outlineLevel="2">
      <c r="B591" s="44" t="s">
        <v>241</v>
      </c>
      <c r="C591" s="44" t="s">
        <v>242</v>
      </c>
      <c r="D591" s="15">
        <v>42740</v>
      </c>
      <c r="E591" s="45" t="s">
        <v>77</v>
      </c>
      <c r="F591" s="31">
        <v>53</v>
      </c>
      <c r="G591" s="18" t="e">
        <f>ROUNDUP(DATEDIF(D591,$B$74,"d")/7,0)</f>
        <v>#VALUE!</v>
      </c>
      <c r="H591" s="19">
        <v>778710</v>
      </c>
      <c r="I591" s="19">
        <v>967</v>
      </c>
      <c r="J591" s="19">
        <v>358030</v>
      </c>
      <c r="K591" s="20">
        <f t="shared" si="87"/>
        <v>1.174985336424322</v>
      </c>
      <c r="L591" s="19">
        <v>266920482</v>
      </c>
      <c r="M591" s="19">
        <v>177776</v>
      </c>
    </row>
    <row r="592" spans="1:13" s="28" customFormat="1" ht="15.75" customHeight="1" hidden="1" outlineLevel="1">
      <c r="A592" s="28">
        <v>1</v>
      </c>
      <c r="B592" s="46" t="s">
        <v>243</v>
      </c>
      <c r="C592" s="46"/>
      <c r="D592" s="23"/>
      <c r="E592" s="24"/>
      <c r="F592" s="25"/>
      <c r="G592" s="26"/>
      <c r="H592" s="23">
        <f>SUBTOTAL(9,'2017.01.02. - 2017.12.31.  alapadatok'!$H$581:$H$591)</f>
        <v>266686986</v>
      </c>
      <c r="I592" s="23">
        <f>SUBTOTAL(9,'2017.01.02. - 2017.12.31.  alapadatok'!$I$581:$I$591)</f>
        <v>177841</v>
      </c>
      <c r="J592" s="23"/>
      <c r="K592" s="27"/>
      <c r="L592" s="23"/>
      <c r="M592" s="23"/>
    </row>
    <row r="593" spans="2:13" ht="15.75" customHeight="1" hidden="1" outlineLevel="2">
      <c r="B593" s="44" t="s">
        <v>244</v>
      </c>
      <c r="C593" s="44" t="s">
        <v>245</v>
      </c>
      <c r="D593" s="15">
        <v>42859</v>
      </c>
      <c r="E593" s="16" t="s">
        <v>60</v>
      </c>
      <c r="F593" s="71"/>
      <c r="G593" s="18" t="e">
        <f>ROUNDUP(DATEDIF(D593,$B$91,"d")/7,0)</f>
        <v>#VALUE!</v>
      </c>
      <c r="H593" s="56">
        <v>186543745</v>
      </c>
      <c r="I593" s="56">
        <v>124910</v>
      </c>
      <c r="J593" s="56"/>
      <c r="K593" s="20"/>
      <c r="L593" s="19">
        <v>197263950</v>
      </c>
      <c r="M593" s="19">
        <v>132251</v>
      </c>
    </row>
    <row r="594" spans="2:13" ht="15.75" customHeight="1" hidden="1" outlineLevel="2">
      <c r="B594" s="44" t="s">
        <v>244</v>
      </c>
      <c r="C594" s="44" t="s">
        <v>245</v>
      </c>
      <c r="D594" s="15">
        <v>42859</v>
      </c>
      <c r="E594" s="16" t="s">
        <v>60</v>
      </c>
      <c r="F594" s="71"/>
      <c r="G594" s="18" t="e">
        <f>ROUNDUP(DATEDIF(D594,$B$100,"d")/7,0)</f>
        <v>#VALUE!</v>
      </c>
      <c r="H594" s="56">
        <v>101897055</v>
      </c>
      <c r="I594" s="56">
        <v>68879</v>
      </c>
      <c r="J594" s="56">
        <v>186543745</v>
      </c>
      <c r="K594" s="20">
        <f aca="true" t="shared" si="89" ref="K594:K609">IF(J594&lt;&gt;0,-(J594-H594)/J594,"")</f>
        <v>-0.45376321784469376</v>
      </c>
      <c r="L594" s="19">
        <v>299130061</v>
      </c>
      <c r="M594" s="19">
        <v>201202</v>
      </c>
    </row>
    <row r="595" spans="2:13" ht="15.75" customHeight="1" hidden="1" outlineLevel="2">
      <c r="B595" s="44" t="s">
        <v>244</v>
      </c>
      <c r="C595" s="44" t="s">
        <v>245</v>
      </c>
      <c r="D595" s="15">
        <v>42859</v>
      </c>
      <c r="E595" s="16" t="s">
        <v>60</v>
      </c>
      <c r="F595" s="61"/>
      <c r="G595" s="35" t="e">
        <f>ROUNDUP(DATEDIF(D595,$B$98,"d")/7,0)</f>
        <v>#VALUE!</v>
      </c>
      <c r="H595" s="56">
        <v>47111540</v>
      </c>
      <c r="I595" s="36">
        <v>32159</v>
      </c>
      <c r="J595" s="30">
        <v>101897055</v>
      </c>
      <c r="K595" s="30">
        <f t="shared" si="89"/>
        <v>-0.5376555289061102</v>
      </c>
      <c r="L595" s="30">
        <v>347006381</v>
      </c>
      <c r="M595" s="30">
        <v>234139</v>
      </c>
    </row>
    <row r="596" spans="2:13" ht="15.75" customHeight="1" hidden="1" outlineLevel="2">
      <c r="B596" s="30" t="s">
        <v>244</v>
      </c>
      <c r="C596" s="30" t="s">
        <v>245</v>
      </c>
      <c r="D596" s="53">
        <v>42859</v>
      </c>
      <c r="E596" s="30" t="s">
        <v>60</v>
      </c>
      <c r="F596" s="35"/>
      <c r="G596" s="18" t="e">
        <f>ROUNDUP(DATEDIF(D596,$B$102,"d")/7,0)</f>
        <v>#VALUE!</v>
      </c>
      <c r="H596" s="19">
        <v>28541280</v>
      </c>
      <c r="I596" s="19">
        <v>19477</v>
      </c>
      <c r="J596" s="47">
        <v>47111540</v>
      </c>
      <c r="K596" s="20">
        <f t="shared" si="89"/>
        <v>-0.394176458676579</v>
      </c>
      <c r="L596" s="32">
        <v>375774061</v>
      </c>
      <c r="M596" s="32">
        <v>253736</v>
      </c>
    </row>
    <row r="597" spans="2:13" ht="15.75" customHeight="1" hidden="1" outlineLevel="2">
      <c r="B597" s="30" t="s">
        <v>244</v>
      </c>
      <c r="C597" s="30" t="s">
        <v>245</v>
      </c>
      <c r="D597" s="53">
        <v>42859</v>
      </c>
      <c r="E597" s="30" t="s">
        <v>60</v>
      </c>
      <c r="F597" s="35"/>
      <c r="G597" s="18" t="e">
        <f>ROUNDUP(DATEDIF(D597,$B$110,"d")/7,0)</f>
        <v>#VALUE!</v>
      </c>
      <c r="H597" s="19">
        <v>21959280</v>
      </c>
      <c r="I597" s="19">
        <v>14807</v>
      </c>
      <c r="J597" s="19">
        <v>28541280</v>
      </c>
      <c r="K597" s="20">
        <f t="shared" si="89"/>
        <v>-0.23061334319974436</v>
      </c>
      <c r="L597" s="32">
        <v>397809421</v>
      </c>
      <c r="M597" s="32">
        <v>268612</v>
      </c>
    </row>
    <row r="598" spans="2:13" ht="15.75" customHeight="1" hidden="1" outlineLevel="2">
      <c r="B598" s="30" t="s">
        <v>244</v>
      </c>
      <c r="C598" s="30" t="s">
        <v>245</v>
      </c>
      <c r="D598" s="53">
        <v>42859</v>
      </c>
      <c r="E598" s="30" t="s">
        <v>60</v>
      </c>
      <c r="F598" s="35"/>
      <c r="G598" s="18" t="e">
        <f>ROUNDUP(DATEDIF(D598,$B$113,"d")/7,0)</f>
        <v>#VALUE!</v>
      </c>
      <c r="H598" s="19">
        <v>12199245</v>
      </c>
      <c r="I598" s="19">
        <v>8416</v>
      </c>
      <c r="J598" s="19">
        <v>21959280</v>
      </c>
      <c r="K598" s="20">
        <f t="shared" si="89"/>
        <v>-0.44446061073040644</v>
      </c>
      <c r="L598" s="32">
        <v>410008666</v>
      </c>
      <c r="M598" s="32">
        <v>277028</v>
      </c>
    </row>
    <row r="599" spans="2:13" ht="15.75" customHeight="1" hidden="1" outlineLevel="2">
      <c r="B599" s="30" t="s">
        <v>244</v>
      </c>
      <c r="C599" s="30" t="s">
        <v>245</v>
      </c>
      <c r="D599" s="53">
        <v>42859</v>
      </c>
      <c r="E599" s="30" t="s">
        <v>60</v>
      </c>
      <c r="F599" s="35"/>
      <c r="G599" s="18" t="e">
        <f>ROUNDUP(DATEDIF(D599,$B$123,"d")/7,0)</f>
        <v>#VALUE!</v>
      </c>
      <c r="H599" s="19">
        <v>10099070</v>
      </c>
      <c r="I599" s="19">
        <v>6799</v>
      </c>
      <c r="J599" s="19">
        <v>12199245</v>
      </c>
      <c r="K599" s="20">
        <f t="shared" si="89"/>
        <v>-0.1721561457286906</v>
      </c>
      <c r="L599" s="32">
        <v>420107736</v>
      </c>
      <c r="M599" s="32">
        <v>283827</v>
      </c>
    </row>
    <row r="600" spans="2:13" ht="15.75" customHeight="1" hidden="1" outlineLevel="2">
      <c r="B600" s="30" t="s">
        <v>244</v>
      </c>
      <c r="C600" s="30" t="s">
        <v>245</v>
      </c>
      <c r="D600" s="53">
        <v>42859</v>
      </c>
      <c r="E600" s="30" t="s">
        <v>60</v>
      </c>
      <c r="F600" s="35"/>
      <c r="G600" s="18" t="e">
        <f>ROUNDUP(DATEDIF(D600,$B$122,"d")/7,0)</f>
        <v>#VALUE!</v>
      </c>
      <c r="H600" s="19">
        <v>5437375</v>
      </c>
      <c r="I600" s="19">
        <v>3618</v>
      </c>
      <c r="J600" s="19">
        <v>10099070</v>
      </c>
      <c r="K600" s="20">
        <f t="shared" si="89"/>
        <v>-0.4615964638328084</v>
      </c>
      <c r="L600" s="32">
        <v>425539011</v>
      </c>
      <c r="M600" s="32">
        <v>287439</v>
      </c>
    </row>
    <row r="601" spans="2:13" ht="15.75" customHeight="1" hidden="1" outlineLevel="2">
      <c r="B601" s="30" t="s">
        <v>244</v>
      </c>
      <c r="C601" s="30" t="s">
        <v>245</v>
      </c>
      <c r="D601" s="53">
        <v>42859</v>
      </c>
      <c r="E601" s="30" t="s">
        <v>60</v>
      </c>
      <c r="F601" s="35"/>
      <c r="G601" s="18" t="e">
        <f aca="true" t="shared" si="90" ref="G601:G602">ROUNDUP(DATEDIF(D601,$B$128,"d")/7,0)</f>
        <v>#VALUE!</v>
      </c>
      <c r="H601" s="19">
        <v>3407123</v>
      </c>
      <c r="I601" s="19">
        <v>2346</v>
      </c>
      <c r="J601" s="19">
        <v>5437375</v>
      </c>
      <c r="K601" s="20">
        <f t="shared" si="89"/>
        <v>-0.3733882617991218</v>
      </c>
      <c r="L601" s="32">
        <v>428946134</v>
      </c>
      <c r="M601" s="32">
        <v>289785</v>
      </c>
    </row>
    <row r="602" spans="2:13" ht="15.75" customHeight="1" hidden="1" outlineLevel="2">
      <c r="B602" s="30" t="s">
        <v>244</v>
      </c>
      <c r="C602" s="30" t="s">
        <v>245</v>
      </c>
      <c r="D602" s="53">
        <v>42859</v>
      </c>
      <c r="E602" s="30" t="s">
        <v>60</v>
      </c>
      <c r="F602" s="35"/>
      <c r="G602" s="18" t="e">
        <f t="shared" si="90"/>
        <v>#VALUE!</v>
      </c>
      <c r="H602" s="19">
        <v>1271570</v>
      </c>
      <c r="I602" s="19">
        <v>836</v>
      </c>
      <c r="J602" s="19">
        <v>3407123</v>
      </c>
      <c r="K602" s="20">
        <f t="shared" si="89"/>
        <v>-0.6267906970191567</v>
      </c>
      <c r="L602" s="32">
        <v>430217705</v>
      </c>
      <c r="M602" s="32">
        <v>290622</v>
      </c>
    </row>
    <row r="603" spans="2:13" ht="15.75" customHeight="1" hidden="1" outlineLevel="2">
      <c r="B603" s="30" t="s">
        <v>244</v>
      </c>
      <c r="C603" s="30" t="s">
        <v>245</v>
      </c>
      <c r="D603" s="53">
        <v>42859</v>
      </c>
      <c r="E603" s="30" t="s">
        <v>60</v>
      </c>
      <c r="F603" s="35"/>
      <c r="G603" s="18" t="e">
        <f>ROUNDUP(DATEDIF(D603,$B$131,"d")/7,0)</f>
        <v>#VALUE!</v>
      </c>
      <c r="H603" s="19">
        <v>1280090</v>
      </c>
      <c r="I603" s="19">
        <v>818</v>
      </c>
      <c r="J603" s="19">
        <v>1271570</v>
      </c>
      <c r="K603" s="20">
        <f t="shared" si="89"/>
        <v>0.006700378272529235</v>
      </c>
      <c r="L603" s="32">
        <v>431497795</v>
      </c>
      <c r="M603" s="32">
        <v>291440</v>
      </c>
    </row>
    <row r="604" spans="2:13" ht="15.75" customHeight="1" hidden="1" outlineLevel="2">
      <c r="B604" s="30" t="s">
        <v>244</v>
      </c>
      <c r="C604" s="30" t="s">
        <v>245</v>
      </c>
      <c r="D604" s="53">
        <v>42859</v>
      </c>
      <c r="E604" s="30" t="s">
        <v>60</v>
      </c>
      <c r="F604" s="35"/>
      <c r="G604" s="18" t="e">
        <f>ROUNDUP(DATEDIF(D604,$B$134,"d")/7,0)</f>
        <v>#VALUE!</v>
      </c>
      <c r="H604" s="19">
        <v>1257479</v>
      </c>
      <c r="I604" s="19">
        <v>1080</v>
      </c>
      <c r="J604" s="19">
        <v>1280090</v>
      </c>
      <c r="K604" s="20">
        <f t="shared" si="89"/>
        <v>-0.017663601777999985</v>
      </c>
      <c r="L604" s="32">
        <v>432755274</v>
      </c>
      <c r="M604" s="32">
        <v>292520</v>
      </c>
    </row>
    <row r="605" spans="2:13" ht="15.75" customHeight="1" hidden="1" outlineLevel="2">
      <c r="B605" s="30" t="s">
        <v>244</v>
      </c>
      <c r="C605" s="30" t="s">
        <v>245</v>
      </c>
      <c r="D605" s="53">
        <v>42859</v>
      </c>
      <c r="E605" s="30" t="s">
        <v>60</v>
      </c>
      <c r="F605" s="35"/>
      <c r="G605" s="18" t="e">
        <f aca="true" t="shared" si="91" ref="G605:G606">ROUNDUP(DATEDIF(D605,$B$140,"d")/7,0)</f>
        <v>#VALUE!</v>
      </c>
      <c r="H605" s="19">
        <v>2365072</v>
      </c>
      <c r="I605" s="19">
        <v>1897</v>
      </c>
      <c r="J605" s="19">
        <v>1257479</v>
      </c>
      <c r="K605" s="20">
        <f t="shared" si="89"/>
        <v>0.8808043712857233</v>
      </c>
      <c r="L605" s="32">
        <v>435120346</v>
      </c>
      <c r="M605" s="32">
        <v>294417</v>
      </c>
    </row>
    <row r="606" spans="2:13" ht="15.75" customHeight="1" hidden="1" outlineLevel="2">
      <c r="B606" s="30" t="s">
        <v>244</v>
      </c>
      <c r="C606" s="30" t="s">
        <v>245</v>
      </c>
      <c r="D606" s="53">
        <v>42859</v>
      </c>
      <c r="E606" s="30" t="s">
        <v>60</v>
      </c>
      <c r="F606" s="35"/>
      <c r="G606" s="18" t="e">
        <f t="shared" si="91"/>
        <v>#VALUE!</v>
      </c>
      <c r="H606" s="19">
        <v>960295</v>
      </c>
      <c r="I606" s="19">
        <v>617</v>
      </c>
      <c r="J606" s="19">
        <v>2365072</v>
      </c>
      <c r="K606" s="20">
        <f t="shared" si="89"/>
        <v>-0.593967963766008</v>
      </c>
      <c r="L606" s="32">
        <v>436283415</v>
      </c>
      <c r="M606" s="32">
        <v>295034</v>
      </c>
    </row>
    <row r="607" spans="2:13" ht="15.75" customHeight="1" hidden="1" outlineLevel="2">
      <c r="B607" s="30" t="s">
        <v>244</v>
      </c>
      <c r="C607" s="30" t="s">
        <v>245</v>
      </c>
      <c r="D607" s="53">
        <v>42859</v>
      </c>
      <c r="E607" s="30" t="s">
        <v>60</v>
      </c>
      <c r="F607" s="35"/>
      <c r="G607" s="18" t="e">
        <f>ROUNDUP(DATEDIF(D607,$B$152,"d")/7,0)</f>
        <v>#VALUE!</v>
      </c>
      <c r="H607" s="19">
        <v>687580</v>
      </c>
      <c r="I607" s="19">
        <v>442</v>
      </c>
      <c r="J607" s="19">
        <v>960295</v>
      </c>
      <c r="K607" s="20">
        <f t="shared" si="89"/>
        <v>-0.28399085697624166</v>
      </c>
      <c r="L607" s="32">
        <v>436970995</v>
      </c>
      <c r="M607" s="32">
        <v>295476</v>
      </c>
    </row>
    <row r="608" spans="2:13" ht="15.75" customHeight="1" hidden="1" outlineLevel="2">
      <c r="B608" s="30" t="s">
        <v>244</v>
      </c>
      <c r="C608" s="30" t="s">
        <v>245</v>
      </c>
      <c r="D608" s="53">
        <v>42859</v>
      </c>
      <c r="E608" s="30" t="s">
        <v>60</v>
      </c>
      <c r="F608" s="35"/>
      <c r="G608" s="18" t="e">
        <f aca="true" t="shared" si="92" ref="G608:G609">ROUNDUP(DATEDIF(D608,$B$154,"d")/7,0)</f>
        <v>#VALUE!</v>
      </c>
      <c r="H608" s="19">
        <v>433695</v>
      </c>
      <c r="I608" s="19">
        <v>284</v>
      </c>
      <c r="J608" s="19">
        <v>687580</v>
      </c>
      <c r="K608" s="20">
        <f t="shared" si="89"/>
        <v>-0.36924430611710635</v>
      </c>
      <c r="L608" s="32">
        <v>437404690</v>
      </c>
      <c r="M608" s="32">
        <v>295760</v>
      </c>
    </row>
    <row r="609" spans="2:13" ht="15.75" customHeight="1" hidden="1" outlineLevel="2">
      <c r="B609" s="34" t="s">
        <v>244</v>
      </c>
      <c r="C609" s="34" t="s">
        <v>245</v>
      </c>
      <c r="D609" s="15">
        <v>42859</v>
      </c>
      <c r="E609" s="16" t="s">
        <v>60</v>
      </c>
      <c r="F609" s="17"/>
      <c r="G609" s="18" t="e">
        <f t="shared" si="92"/>
        <v>#VALUE!</v>
      </c>
      <c r="H609" s="19">
        <v>179080</v>
      </c>
      <c r="I609" s="19">
        <v>117</v>
      </c>
      <c r="J609" s="65">
        <v>433695</v>
      </c>
      <c r="K609" s="20">
        <f t="shared" si="89"/>
        <v>-0.5870830883454963</v>
      </c>
      <c r="L609" s="19">
        <v>437583770</v>
      </c>
      <c r="M609" s="19">
        <v>295877</v>
      </c>
    </row>
    <row r="610" spans="1:13" s="28" customFormat="1" ht="15.75" customHeight="1" hidden="1" outlineLevel="1">
      <c r="A610" s="28">
        <v>1</v>
      </c>
      <c r="B610" s="37" t="s">
        <v>246</v>
      </c>
      <c r="C610" s="37"/>
      <c r="D610" s="23"/>
      <c r="E610" s="24"/>
      <c r="F610" s="25"/>
      <c r="G610" s="26"/>
      <c r="H610" s="23">
        <f>SUBTOTAL(9,'2017.01.02. - 2017.12.31.  alapadatok'!$H$593:$H$609)</f>
        <v>425630574</v>
      </c>
      <c r="I610" s="23">
        <f>SUBTOTAL(9,'2017.01.02. - 2017.12.31.  alapadatok'!$I$593:$I$609)</f>
        <v>287502</v>
      </c>
      <c r="J610" s="23"/>
      <c r="K610" s="27"/>
      <c r="L610" s="23"/>
      <c r="M610" s="23"/>
    </row>
    <row r="611" spans="2:13" ht="15.75" customHeight="1" hidden="1" outlineLevel="2">
      <c r="B611" s="34" t="s">
        <v>247</v>
      </c>
      <c r="C611" s="34" t="s">
        <v>248</v>
      </c>
      <c r="D611" s="15">
        <v>42733</v>
      </c>
      <c r="E611" s="16" t="s">
        <v>18</v>
      </c>
      <c r="F611" s="17">
        <v>33</v>
      </c>
      <c r="G611" s="18" t="e">
        <f>ROUNDUP(DATEDIF(D611,$B$50,"d")/7,0)</f>
        <v>#VALUE!</v>
      </c>
      <c r="H611" s="19">
        <v>18842989</v>
      </c>
      <c r="I611" s="19">
        <v>13724</v>
      </c>
      <c r="J611" s="19">
        <v>26033272</v>
      </c>
      <c r="K611" s="20">
        <f aca="true" t="shared" si="93" ref="K611:K622">IF(J611&lt;&gt;0,-(J611-H611)/J611,"")</f>
        <v>-0.2761959003847077</v>
      </c>
      <c r="L611" s="19">
        <v>48425091</v>
      </c>
      <c r="M611" s="19">
        <v>34362</v>
      </c>
    </row>
    <row r="612" spans="2:13" ht="15.75" customHeight="1" hidden="1" outlineLevel="2">
      <c r="B612" s="34" t="s">
        <v>247</v>
      </c>
      <c r="C612" s="34" t="s">
        <v>248</v>
      </c>
      <c r="D612" s="15">
        <v>42733</v>
      </c>
      <c r="E612" s="16" t="s">
        <v>18</v>
      </c>
      <c r="F612" s="17">
        <v>50</v>
      </c>
      <c r="G612" s="18" t="e">
        <f>ROUNDUP(DATEDIF(D612,$B$52,"d")/7,0)</f>
        <v>#VALUE!</v>
      </c>
      <c r="H612" s="40">
        <v>15425332</v>
      </c>
      <c r="I612" s="40">
        <v>11214</v>
      </c>
      <c r="J612" s="19">
        <v>18842989</v>
      </c>
      <c r="K612" s="20">
        <f t="shared" si="93"/>
        <v>-0.18137552380888192</v>
      </c>
      <c r="L612" s="40">
        <v>64090869</v>
      </c>
      <c r="M612" s="40">
        <v>45868</v>
      </c>
    </row>
    <row r="613" spans="2:13" ht="15.75" customHeight="1" hidden="1" outlineLevel="2">
      <c r="B613" s="34" t="s">
        <v>247</v>
      </c>
      <c r="C613" s="34" t="s">
        <v>248</v>
      </c>
      <c r="D613" s="15">
        <v>42733</v>
      </c>
      <c r="E613" s="16" t="s">
        <v>18</v>
      </c>
      <c r="F613" s="17">
        <v>50</v>
      </c>
      <c r="G613" s="18" t="e">
        <f aca="true" t="shared" si="94" ref="G613:G614">ROUNDUP(DATEDIF(D613,$B$56,"d")/7,0)</f>
        <v>#VALUE!</v>
      </c>
      <c r="H613" s="19">
        <v>11571565</v>
      </c>
      <c r="I613" s="19">
        <v>8262</v>
      </c>
      <c r="J613" s="19">
        <v>15425332</v>
      </c>
      <c r="K613" s="20">
        <f t="shared" si="93"/>
        <v>-0.24983365025790044</v>
      </c>
      <c r="L613" s="19">
        <v>75751954</v>
      </c>
      <c r="M613" s="19">
        <v>54190</v>
      </c>
    </row>
    <row r="614" spans="2:13" ht="15.75" customHeight="1" hidden="1" outlineLevel="2">
      <c r="B614" s="34" t="s">
        <v>247</v>
      </c>
      <c r="C614" s="34" t="s">
        <v>248</v>
      </c>
      <c r="D614" s="15">
        <v>42733</v>
      </c>
      <c r="E614" s="16" t="s">
        <v>18</v>
      </c>
      <c r="F614" s="17">
        <v>50</v>
      </c>
      <c r="G614" s="18" t="e">
        <f t="shared" si="94"/>
        <v>#VALUE!</v>
      </c>
      <c r="H614" s="40">
        <v>7543490</v>
      </c>
      <c r="I614" s="40">
        <v>5340</v>
      </c>
      <c r="J614" s="19">
        <v>11571565</v>
      </c>
      <c r="K614" s="20">
        <f t="shared" si="93"/>
        <v>-0.3481011427581317</v>
      </c>
      <c r="L614" s="19">
        <v>83364954</v>
      </c>
      <c r="M614" s="19">
        <v>59613</v>
      </c>
    </row>
    <row r="615" spans="2:13" ht="15.75" customHeight="1" hidden="1" outlineLevel="2">
      <c r="B615" s="34" t="s">
        <v>247</v>
      </c>
      <c r="C615" s="34" t="s">
        <v>248</v>
      </c>
      <c r="D615" s="15">
        <v>42733</v>
      </c>
      <c r="E615" s="16" t="s">
        <v>18</v>
      </c>
      <c r="F615" s="17">
        <v>50</v>
      </c>
      <c r="G615" s="18" t="e">
        <f>ROUNDUP(DATEDIF(D615,$B$67,"d")/7,0)</f>
        <v>#VALUE!</v>
      </c>
      <c r="H615" s="19">
        <v>7144010</v>
      </c>
      <c r="I615" s="19">
        <v>5142</v>
      </c>
      <c r="J615" s="19">
        <v>7543490</v>
      </c>
      <c r="K615" s="20">
        <f t="shared" si="93"/>
        <v>-0.0529569204704984</v>
      </c>
      <c r="L615" s="19">
        <v>90933474</v>
      </c>
      <c r="M615" s="19">
        <v>65164</v>
      </c>
    </row>
    <row r="616" spans="2:13" ht="15.75" customHeight="1" hidden="1" outlineLevel="2">
      <c r="B616" s="34" t="s">
        <v>247</v>
      </c>
      <c r="C616" s="34" t="s">
        <v>248</v>
      </c>
      <c r="D616" s="15">
        <v>42733</v>
      </c>
      <c r="E616" s="16" t="s">
        <v>18</v>
      </c>
      <c r="F616" s="17">
        <v>50</v>
      </c>
      <c r="G616" s="18" t="e">
        <f>ROUNDUP(DATEDIF(D616,$B$65,"d")/7,0)</f>
        <v>#VALUE!</v>
      </c>
      <c r="H616" s="19">
        <v>5079905</v>
      </c>
      <c r="I616" s="19">
        <v>3644</v>
      </c>
      <c r="J616" s="19">
        <v>7144010</v>
      </c>
      <c r="K616" s="20">
        <f t="shared" si="93"/>
        <v>-0.2889280670099846</v>
      </c>
      <c r="L616" s="19">
        <v>96355899</v>
      </c>
      <c r="M616" s="19">
        <v>69196</v>
      </c>
    </row>
    <row r="617" spans="2:13" ht="15.75" customHeight="1" hidden="1" outlineLevel="2">
      <c r="B617" s="34" t="s">
        <v>247</v>
      </c>
      <c r="C617" s="34" t="s">
        <v>248</v>
      </c>
      <c r="D617" s="15">
        <v>42733</v>
      </c>
      <c r="E617" s="16" t="s">
        <v>18</v>
      </c>
      <c r="F617" s="17">
        <v>50</v>
      </c>
      <c r="G617" s="18" t="e">
        <f>ROUNDUP(DATEDIF(D617,$B$74,"d")/7,0)</f>
        <v>#VALUE!</v>
      </c>
      <c r="H617" s="19">
        <v>2522770</v>
      </c>
      <c r="I617" s="19">
        <v>1843</v>
      </c>
      <c r="J617" s="19">
        <v>5079905</v>
      </c>
      <c r="K617" s="20">
        <f t="shared" si="93"/>
        <v>-0.5033824451441513</v>
      </c>
      <c r="L617" s="19">
        <v>98878669</v>
      </c>
      <c r="M617" s="19">
        <v>71039</v>
      </c>
    </row>
    <row r="618" spans="2:13" ht="15.75" customHeight="1" hidden="1" outlineLevel="2">
      <c r="B618" s="34" t="s">
        <v>247</v>
      </c>
      <c r="C618" s="34" t="s">
        <v>248</v>
      </c>
      <c r="D618" s="15">
        <v>42733</v>
      </c>
      <c r="E618" s="16" t="s">
        <v>18</v>
      </c>
      <c r="F618" s="17">
        <v>50</v>
      </c>
      <c r="G618" s="18" t="e">
        <f>ROUNDUP(DATEDIF(D618,$B$82,"d")/7,0)</f>
        <v>#VALUE!</v>
      </c>
      <c r="H618" s="47">
        <v>665115</v>
      </c>
      <c r="I618" s="47">
        <v>493</v>
      </c>
      <c r="J618" s="30">
        <v>2522770</v>
      </c>
      <c r="K618" s="20">
        <f t="shared" si="93"/>
        <v>-0.7363552761448725</v>
      </c>
      <c r="L618" s="47">
        <v>99631984</v>
      </c>
      <c r="M618" s="47">
        <v>71665</v>
      </c>
    </row>
    <row r="619" spans="2:13" ht="15.75" customHeight="1" hidden="1" outlineLevel="2">
      <c r="B619" s="34" t="s">
        <v>247</v>
      </c>
      <c r="C619" s="34" t="s">
        <v>248</v>
      </c>
      <c r="D619" s="15">
        <v>42733</v>
      </c>
      <c r="E619" s="16" t="s">
        <v>18</v>
      </c>
      <c r="F619" s="17">
        <v>50</v>
      </c>
      <c r="G619" s="18" t="e">
        <f>ROUNDUP(DATEDIF(D619,$B$64,"d")/7,0)</f>
        <v>#VALUE!</v>
      </c>
      <c r="H619" s="47">
        <v>355600</v>
      </c>
      <c r="I619" s="47">
        <v>389</v>
      </c>
      <c r="J619" s="47">
        <v>665115</v>
      </c>
      <c r="K619" s="20">
        <f t="shared" si="93"/>
        <v>-0.46535561519436486</v>
      </c>
      <c r="L619" s="47">
        <v>100044184</v>
      </c>
      <c r="M619" s="47">
        <v>72121</v>
      </c>
    </row>
    <row r="620" spans="2:13" ht="15.75" customHeight="1" hidden="1" outlineLevel="2">
      <c r="B620" s="34" t="s">
        <v>247</v>
      </c>
      <c r="C620" s="34" t="s">
        <v>248</v>
      </c>
      <c r="D620" s="15">
        <v>42733</v>
      </c>
      <c r="E620" s="16" t="s">
        <v>18</v>
      </c>
      <c r="F620" s="17">
        <v>50</v>
      </c>
      <c r="G620" s="18" t="e">
        <f>ROUNDUP(DATEDIF(D620,$B$76,"d")/7,0)</f>
        <v>#VALUE!</v>
      </c>
      <c r="H620" s="47">
        <v>44650</v>
      </c>
      <c r="I620" s="47">
        <v>50</v>
      </c>
      <c r="J620" s="47"/>
      <c r="K620" s="20">
        <f t="shared" si="93"/>
        <v>0</v>
      </c>
      <c r="L620" s="47">
        <v>100366404</v>
      </c>
      <c r="M620" s="47">
        <v>72543</v>
      </c>
    </row>
    <row r="621" spans="2:13" ht="15.75" customHeight="1" hidden="1" outlineLevel="2">
      <c r="B621" s="34" t="s">
        <v>247</v>
      </c>
      <c r="C621" s="34" t="s">
        <v>248</v>
      </c>
      <c r="D621" s="15">
        <v>42733</v>
      </c>
      <c r="E621" s="16" t="s">
        <v>18</v>
      </c>
      <c r="F621" s="17">
        <v>50</v>
      </c>
      <c r="G621" s="18" t="e">
        <f>ROUNDUP(DATEDIF(D621,$B$71,"d")/7,0)</f>
        <v>#VALUE!</v>
      </c>
      <c r="H621" s="47">
        <v>126600</v>
      </c>
      <c r="I621" s="47">
        <v>194</v>
      </c>
      <c r="J621" s="47"/>
      <c r="K621" s="20">
        <f t="shared" si="93"/>
        <v>0</v>
      </c>
      <c r="L621" s="47">
        <v>100515404</v>
      </c>
      <c r="M621" s="47">
        <v>72778</v>
      </c>
    </row>
    <row r="622" spans="2:13" ht="15.75" customHeight="1" hidden="1" outlineLevel="2">
      <c r="B622" s="34" t="s">
        <v>247</v>
      </c>
      <c r="C622" s="34" t="s">
        <v>248</v>
      </c>
      <c r="D622" s="15">
        <v>42733</v>
      </c>
      <c r="E622" s="16" t="s">
        <v>18</v>
      </c>
      <c r="F622" s="17">
        <v>50</v>
      </c>
      <c r="G622" s="18" t="e">
        <f>ROUNDUP(DATEDIF(D622,$B$82,"d")/7,0)</f>
        <v>#VALUE!</v>
      </c>
      <c r="H622" s="47">
        <v>181153</v>
      </c>
      <c r="I622" s="47">
        <v>276</v>
      </c>
      <c r="J622" s="47"/>
      <c r="K622" s="20">
        <f t="shared" si="93"/>
        <v>0</v>
      </c>
      <c r="L622" s="47">
        <v>100696557</v>
      </c>
      <c r="M622" s="47">
        <v>73054</v>
      </c>
    </row>
    <row r="623" spans="2:13" ht="15.75" customHeight="1" hidden="1" outlineLevel="2">
      <c r="B623" s="34" t="s">
        <v>247</v>
      </c>
      <c r="C623" s="34" t="s">
        <v>248</v>
      </c>
      <c r="D623" s="15">
        <v>42733</v>
      </c>
      <c r="E623" s="16" t="s">
        <v>18</v>
      </c>
      <c r="F623" s="17">
        <v>50</v>
      </c>
      <c r="G623" s="18" t="e">
        <f>ROUNDUP(DATEDIF(D623,$B$123,"d")/7,0)</f>
        <v>#VALUE!</v>
      </c>
      <c r="H623" s="47">
        <v>23400</v>
      </c>
      <c r="I623" s="47">
        <v>39</v>
      </c>
      <c r="J623" s="47"/>
      <c r="K623" s="20">
        <f>IF(J616&lt;&gt;0,-(J616-H623)/J616,"")</f>
        <v>-0.9967245286610741</v>
      </c>
      <c r="L623" s="47">
        <v>101022697</v>
      </c>
      <c r="M623" s="47">
        <v>73713</v>
      </c>
    </row>
    <row r="624" spans="2:13" ht="15.75" customHeight="1" hidden="1" outlineLevel="2">
      <c r="B624" s="34" t="s">
        <v>247</v>
      </c>
      <c r="C624" s="34" t="s">
        <v>248</v>
      </c>
      <c r="D624" s="15">
        <v>42733</v>
      </c>
      <c r="E624" s="16" t="s">
        <v>18</v>
      </c>
      <c r="F624" s="17">
        <v>50</v>
      </c>
      <c r="G624" s="18" t="e">
        <f>ROUNDUP(DATEDIF(D624,$B$140,"d")/7,0)</f>
        <v>#VALUE!</v>
      </c>
      <c r="H624" s="47">
        <v>980</v>
      </c>
      <c r="I624" s="47">
        <v>1</v>
      </c>
      <c r="J624" s="47"/>
      <c r="K624" s="20">
        <f>IF(J618&lt;&gt;0,-(J618-H624)/J618,"")</f>
        <v>-0.9996115381108861</v>
      </c>
      <c r="L624" s="47">
        <v>101055817</v>
      </c>
      <c r="M624" s="47">
        <v>73765</v>
      </c>
    </row>
    <row r="625" spans="2:13" ht="15.75" customHeight="1" hidden="1" outlineLevel="2">
      <c r="B625" s="34" t="s">
        <v>247</v>
      </c>
      <c r="C625" s="34" t="s">
        <v>248</v>
      </c>
      <c r="D625" s="15">
        <v>42733</v>
      </c>
      <c r="E625" s="16" t="s">
        <v>18</v>
      </c>
      <c r="F625" s="17">
        <v>50</v>
      </c>
      <c r="G625" s="18" t="e">
        <f>ROUNDUP(DATEDIF(D625,$B$152,"d")/7,0)</f>
        <v>#VALUE!</v>
      </c>
      <c r="H625" s="47">
        <v>3160</v>
      </c>
      <c r="I625" s="47">
        <v>3</v>
      </c>
      <c r="J625" s="47">
        <v>980</v>
      </c>
      <c r="K625" s="20">
        <f>IF(J625&lt;&gt;0,-(J625-H625)/J625,"")</f>
        <v>2.2244897959183674</v>
      </c>
      <c r="L625" s="47">
        <v>101058977</v>
      </c>
      <c r="M625" s="47">
        <v>73768</v>
      </c>
    </row>
    <row r="626" spans="2:13" ht="15.75" customHeight="1" hidden="1" outlineLevel="2">
      <c r="B626" s="34" t="s">
        <v>247</v>
      </c>
      <c r="C626" s="34" t="s">
        <v>248</v>
      </c>
      <c r="D626" s="15">
        <v>42733</v>
      </c>
      <c r="E626" s="16" t="s">
        <v>18</v>
      </c>
      <c r="F626" s="17">
        <v>26</v>
      </c>
      <c r="G626" s="18" t="e">
        <f>ROUNDUP(DATEDIF(D626,$B$43,"d")/7,0)</f>
        <v>#VALUE!</v>
      </c>
      <c r="H626" s="47">
        <v>9206378</v>
      </c>
      <c r="I626" s="47">
        <v>6727</v>
      </c>
      <c r="J626" s="47"/>
      <c r="K626" s="20"/>
      <c r="L626" s="47"/>
      <c r="M626" s="47"/>
    </row>
    <row r="627" spans="1:13" s="28" customFormat="1" ht="15.75" customHeight="1" hidden="1" outlineLevel="1">
      <c r="A627" s="28">
        <v>1</v>
      </c>
      <c r="B627" s="37" t="s">
        <v>249</v>
      </c>
      <c r="C627" s="37"/>
      <c r="D627" s="23"/>
      <c r="E627" s="24"/>
      <c r="F627" s="25"/>
      <c r="G627" s="26"/>
      <c r="H627" s="23">
        <f>SUBTOTAL(9,'2017.01.02. - 2017.12.31.  alapadatok'!$H$611:$H$626)</f>
        <v>78737097</v>
      </c>
      <c r="I627" s="23">
        <f>SUBTOTAL(9,'2017.01.02. - 2017.12.31.  alapadatok'!$I$611:$I$626)</f>
        <v>57341</v>
      </c>
      <c r="J627" s="23"/>
      <c r="K627" s="27"/>
      <c r="L627" s="23"/>
      <c r="M627" s="23"/>
    </row>
    <row r="628" spans="2:13" ht="15.75" customHeight="1" hidden="1" outlineLevel="2">
      <c r="B628" s="34" t="s">
        <v>250</v>
      </c>
      <c r="C628" s="34" t="s">
        <v>251</v>
      </c>
      <c r="D628" s="15">
        <v>43055</v>
      </c>
      <c r="E628" s="16" t="s">
        <v>77</v>
      </c>
      <c r="F628" s="17">
        <v>35</v>
      </c>
      <c r="G628" s="18" t="e">
        <f>ROUNDUP(DATEDIF(D628,$B$222,"d")/7,0)</f>
        <v>#VALUE!</v>
      </c>
      <c r="H628" s="47">
        <v>52438330</v>
      </c>
      <c r="I628" s="47">
        <v>38016</v>
      </c>
      <c r="J628" s="47"/>
      <c r="K628" s="20"/>
      <c r="L628" s="47">
        <v>52438330</v>
      </c>
      <c r="M628" s="47">
        <v>38016</v>
      </c>
    </row>
    <row r="629" spans="2:13" ht="15.75" customHeight="1" hidden="1" outlineLevel="2">
      <c r="B629" s="34" t="s">
        <v>250</v>
      </c>
      <c r="C629" s="34" t="s">
        <v>251</v>
      </c>
      <c r="D629" s="15">
        <v>43055</v>
      </c>
      <c r="E629" s="16" t="s">
        <v>77</v>
      </c>
      <c r="F629" s="17">
        <v>35</v>
      </c>
      <c r="G629" s="18" t="e">
        <f>ROUNDUP(DATEDIF(D629,$B$226,"d")/7,0)</f>
        <v>#VALUE!</v>
      </c>
      <c r="H629" s="47">
        <v>30237140</v>
      </c>
      <c r="I629" s="47">
        <v>22890</v>
      </c>
      <c r="J629" s="47">
        <v>52438330</v>
      </c>
      <c r="K629" s="20">
        <f aca="true" t="shared" si="95" ref="K629:K634">IF(J629&lt;&gt;0,-(J629-H629)/J629,"")</f>
        <v>-0.4233771365335242</v>
      </c>
      <c r="L629" s="47">
        <v>82691570</v>
      </c>
      <c r="M629" s="47">
        <v>60917</v>
      </c>
    </row>
    <row r="630" spans="2:13" ht="15.75" customHeight="1" hidden="1" outlineLevel="2">
      <c r="B630" s="34" t="s">
        <v>250</v>
      </c>
      <c r="C630" s="34" t="s">
        <v>251</v>
      </c>
      <c r="D630" s="15">
        <v>43055</v>
      </c>
      <c r="E630" s="16" t="s">
        <v>77</v>
      </c>
      <c r="F630" s="17">
        <v>35</v>
      </c>
      <c r="G630" s="18" t="e">
        <f>ROUNDUP(DATEDIF(D630,$B$227,"d")/7,0)</f>
        <v>#VALUE!</v>
      </c>
      <c r="H630" s="19">
        <v>15413145</v>
      </c>
      <c r="I630" s="19">
        <v>11586</v>
      </c>
      <c r="J630" s="19">
        <v>30237140</v>
      </c>
      <c r="K630" s="20">
        <f t="shared" si="95"/>
        <v>-0.49025784184615345</v>
      </c>
      <c r="L630" s="19">
        <v>98211215</v>
      </c>
      <c r="M630" s="19">
        <v>72598</v>
      </c>
    </row>
    <row r="631" spans="2:13" ht="15.75" customHeight="1" hidden="1" outlineLevel="2">
      <c r="B631" s="34" t="s">
        <v>250</v>
      </c>
      <c r="C631" s="34" t="s">
        <v>251</v>
      </c>
      <c r="D631" s="15">
        <v>43055</v>
      </c>
      <c r="E631" s="16" t="s">
        <v>77</v>
      </c>
      <c r="F631" s="17">
        <v>35</v>
      </c>
      <c r="G631" s="18" t="e">
        <f>ROUNDUP(DATEDIF(D631,$B$232,"d")/7,0)</f>
        <v>#VALUE!</v>
      </c>
      <c r="H631" s="19">
        <v>10846865</v>
      </c>
      <c r="I631" s="19">
        <v>7813</v>
      </c>
      <c r="J631" s="19">
        <v>15413145</v>
      </c>
      <c r="K631" s="20">
        <f t="shared" si="95"/>
        <v>-0.2962588102557914</v>
      </c>
      <c r="L631" s="19">
        <v>109099960</v>
      </c>
      <c r="M631" s="19">
        <v>80454</v>
      </c>
    </row>
    <row r="632" spans="2:13" ht="15.75" customHeight="1" hidden="1" outlineLevel="2">
      <c r="B632" s="34" t="s">
        <v>250</v>
      </c>
      <c r="C632" s="34" t="s">
        <v>251</v>
      </c>
      <c r="D632" s="15">
        <v>43055</v>
      </c>
      <c r="E632" s="16" t="s">
        <v>77</v>
      </c>
      <c r="F632" s="17">
        <v>35</v>
      </c>
      <c r="G632" s="18" t="e">
        <f>ROUNDUP(DATEDIF(D632,$B$237,"d")/7,0)</f>
        <v>#VALUE!</v>
      </c>
      <c r="H632" s="19">
        <v>4648005</v>
      </c>
      <c r="I632" s="19">
        <v>3142</v>
      </c>
      <c r="J632" s="19">
        <v>10846865</v>
      </c>
      <c r="K632" s="20">
        <f t="shared" si="95"/>
        <v>-0.5714886282810747</v>
      </c>
      <c r="L632" s="19">
        <v>113730245</v>
      </c>
      <c r="M632" s="19">
        <v>83560</v>
      </c>
    </row>
    <row r="633" spans="2:13" ht="15.75" customHeight="1" hidden="1" outlineLevel="2">
      <c r="B633" s="34" t="s">
        <v>250</v>
      </c>
      <c r="C633" s="34" t="s">
        <v>251</v>
      </c>
      <c r="D633" s="15">
        <v>43055</v>
      </c>
      <c r="E633" s="16" t="s">
        <v>77</v>
      </c>
      <c r="F633" s="17">
        <v>35</v>
      </c>
      <c r="G633" s="18" t="e">
        <f>ROUNDUP(DATEDIF(D633,$B$239,"d")/7,0)</f>
        <v>#VALUE!</v>
      </c>
      <c r="H633" s="19">
        <v>1345770</v>
      </c>
      <c r="I633" s="19">
        <v>911</v>
      </c>
      <c r="J633" s="19">
        <v>4648005</v>
      </c>
      <c r="K633" s="20">
        <f t="shared" si="95"/>
        <v>-0.7104628760080938</v>
      </c>
      <c r="L633" s="19">
        <v>115076015</v>
      </c>
      <c r="M633" s="19">
        <v>84471</v>
      </c>
    </row>
    <row r="634" spans="2:13" ht="15.75" customHeight="1" hidden="1" outlineLevel="2">
      <c r="B634" s="34" t="s">
        <v>250</v>
      </c>
      <c r="C634" s="34" t="s">
        <v>251</v>
      </c>
      <c r="D634" s="15">
        <v>43055</v>
      </c>
      <c r="E634" s="16" t="s">
        <v>77</v>
      </c>
      <c r="F634" s="17">
        <v>35</v>
      </c>
      <c r="G634" s="18" t="e">
        <f>ROUNDUP(DATEDIF(D634,$B$284,"d")/7,0)</f>
        <v>#VALUE!</v>
      </c>
      <c r="H634" s="19">
        <v>47600</v>
      </c>
      <c r="I634" s="19">
        <v>40</v>
      </c>
      <c r="J634" s="19">
        <v>562620</v>
      </c>
      <c r="K634" s="20">
        <f t="shared" si="95"/>
        <v>-0.9153958266680886</v>
      </c>
      <c r="L634" s="19">
        <v>115123615</v>
      </c>
      <c r="M634" s="19">
        <v>84511</v>
      </c>
    </row>
    <row r="635" spans="1:13" s="28" customFormat="1" ht="15.75" customHeight="1" hidden="1" outlineLevel="1">
      <c r="A635" s="28">
        <v>1</v>
      </c>
      <c r="B635" s="37" t="s">
        <v>252</v>
      </c>
      <c r="C635" s="37"/>
      <c r="D635" s="23"/>
      <c r="E635" s="24"/>
      <c r="F635" s="25"/>
      <c r="G635" s="26"/>
      <c r="H635" s="23">
        <f>SUBTOTAL(9,'2017.01.02. - 2017.12.31.  alapadatok'!$H$628:$H$634)</f>
        <v>114976855</v>
      </c>
      <c r="I635" s="23">
        <f>SUBTOTAL(9,'2017.01.02. - 2017.12.31.  alapadatok'!$I$628:$I$634)</f>
        <v>84398</v>
      </c>
      <c r="J635" s="23"/>
      <c r="K635" s="27"/>
      <c r="L635" s="23"/>
      <c r="M635" s="23"/>
    </row>
    <row r="636" spans="2:13" ht="15.75" customHeight="1" hidden="1" outlineLevel="2">
      <c r="B636" s="34" t="s">
        <v>253</v>
      </c>
      <c r="C636" s="34" t="s">
        <v>254</v>
      </c>
      <c r="D636" s="15">
        <v>43041</v>
      </c>
      <c r="E636" s="16" t="s">
        <v>29</v>
      </c>
      <c r="F636" s="17"/>
      <c r="G636" s="18" t="e">
        <f>ROUNDUP(DATEDIF(D636,$B$208,"d")/7,0)</f>
        <v>#VALUE!</v>
      </c>
      <c r="H636" s="19">
        <v>5236120</v>
      </c>
      <c r="I636" s="19">
        <v>5086</v>
      </c>
      <c r="J636" s="19"/>
      <c r="K636" s="20"/>
      <c r="L636" s="19">
        <v>5236120</v>
      </c>
      <c r="M636" s="19">
        <v>5086</v>
      </c>
    </row>
    <row r="637" spans="2:13" ht="15.75" customHeight="1" hidden="1" outlineLevel="2">
      <c r="B637" s="34" t="s">
        <v>253</v>
      </c>
      <c r="C637" s="34" t="s">
        <v>254</v>
      </c>
      <c r="D637" s="15">
        <v>43041</v>
      </c>
      <c r="E637" s="16" t="s">
        <v>29</v>
      </c>
      <c r="F637" s="17">
        <v>55</v>
      </c>
      <c r="G637" s="18" t="e">
        <f>ROUNDUP(DATEDIF(D637,$B$213,"d")/7,0)</f>
        <v>#VALUE!</v>
      </c>
      <c r="H637" s="19">
        <v>29722933</v>
      </c>
      <c r="I637" s="19">
        <v>21858</v>
      </c>
      <c r="J637" s="19">
        <v>5236120</v>
      </c>
      <c r="K637" s="20">
        <f aca="true" t="shared" si="96" ref="K637:K644">IF(J637&lt;&gt;0,-(J637-H637)/J637,"")</f>
        <v>4.6765186817719995</v>
      </c>
      <c r="L637" s="19">
        <v>34959053</v>
      </c>
      <c r="M637" s="19">
        <v>26944</v>
      </c>
    </row>
    <row r="638" spans="2:13" ht="15.75" customHeight="1" hidden="1" outlineLevel="2">
      <c r="B638" s="34" t="s">
        <v>253</v>
      </c>
      <c r="C638" s="34" t="s">
        <v>254</v>
      </c>
      <c r="D638" s="49">
        <v>43041</v>
      </c>
      <c r="E638" s="16" t="s">
        <v>29</v>
      </c>
      <c r="F638" s="17">
        <v>43</v>
      </c>
      <c r="G638" s="75" t="e">
        <f>ROUNDUP(DATEDIF(D638,$B$219,"d")/7,0)</f>
        <v>#VALUE!</v>
      </c>
      <c r="H638" s="51">
        <v>15417663</v>
      </c>
      <c r="I638" s="51">
        <v>11327</v>
      </c>
      <c r="J638" s="51">
        <v>29722933</v>
      </c>
      <c r="K638" s="20">
        <f t="shared" si="96"/>
        <v>-0.48128729422496763</v>
      </c>
      <c r="L638" s="51">
        <v>50386946</v>
      </c>
      <c r="M638" s="51">
        <v>38278</v>
      </c>
    </row>
    <row r="639" spans="2:13" ht="15.75" customHeight="1" hidden="1" outlineLevel="2">
      <c r="B639" s="34" t="s">
        <v>253</v>
      </c>
      <c r="C639" s="34" t="s">
        <v>254</v>
      </c>
      <c r="D639" s="49">
        <v>43041</v>
      </c>
      <c r="E639" s="16" t="s">
        <v>29</v>
      </c>
      <c r="F639" s="17">
        <v>36</v>
      </c>
      <c r="G639" s="75" t="e">
        <f>ROUNDUP(DATEDIF(D639,$B$222,"d")/7,0)</f>
        <v>#VALUE!</v>
      </c>
      <c r="H639" s="51">
        <v>13800350</v>
      </c>
      <c r="I639" s="51">
        <v>10290</v>
      </c>
      <c r="J639" s="51">
        <v>15417663</v>
      </c>
      <c r="K639" s="20">
        <f t="shared" si="96"/>
        <v>-0.10490000981341985</v>
      </c>
      <c r="L639" s="51">
        <v>64187296</v>
      </c>
      <c r="M639" s="51">
        <v>48568</v>
      </c>
    </row>
    <row r="640" spans="2:13" ht="15.75" customHeight="1" hidden="1" outlineLevel="2">
      <c r="B640" s="34" t="s">
        <v>253</v>
      </c>
      <c r="C640" s="34" t="s">
        <v>254</v>
      </c>
      <c r="D640" s="49">
        <v>43041</v>
      </c>
      <c r="E640" s="16" t="s">
        <v>29</v>
      </c>
      <c r="F640" s="17">
        <v>28</v>
      </c>
      <c r="G640" s="75" t="e">
        <f>ROUNDUP(DATEDIF(D640,$B$226,"d")/7,0)</f>
        <v>#VALUE!</v>
      </c>
      <c r="H640" s="51">
        <v>5180005</v>
      </c>
      <c r="I640" s="51">
        <v>3999</v>
      </c>
      <c r="J640" s="51">
        <v>13800350</v>
      </c>
      <c r="K640" s="20">
        <f t="shared" si="96"/>
        <v>-0.6246468386671352</v>
      </c>
      <c r="L640" s="51">
        <v>69367301</v>
      </c>
      <c r="M640" s="51">
        <v>52567</v>
      </c>
    </row>
    <row r="641" spans="2:13" ht="15.75" customHeight="1" hidden="1" outlineLevel="2">
      <c r="B641" s="34" t="s">
        <v>253</v>
      </c>
      <c r="C641" s="34" t="s">
        <v>254</v>
      </c>
      <c r="D641" s="49">
        <v>43041</v>
      </c>
      <c r="E641" s="16" t="s">
        <v>29</v>
      </c>
      <c r="F641" s="17">
        <v>16</v>
      </c>
      <c r="G641" s="75" t="e">
        <f>ROUNDUP(DATEDIF(D641,$B$227,"d")/7,0)</f>
        <v>#VALUE!</v>
      </c>
      <c r="H641" s="51">
        <v>2033730</v>
      </c>
      <c r="I641" s="51">
        <v>1690</v>
      </c>
      <c r="J641" s="51">
        <v>5180005</v>
      </c>
      <c r="K641" s="20">
        <f t="shared" si="96"/>
        <v>-0.6073884098567472</v>
      </c>
      <c r="L641" s="51">
        <v>71759641</v>
      </c>
      <c r="M641" s="51">
        <v>54576</v>
      </c>
    </row>
    <row r="642" spans="2:13" ht="15.75" customHeight="1" hidden="1" outlineLevel="2">
      <c r="B642" s="34" t="s">
        <v>253</v>
      </c>
      <c r="C642" s="34" t="s">
        <v>254</v>
      </c>
      <c r="D642" s="49">
        <v>43041</v>
      </c>
      <c r="E642" s="16" t="s">
        <v>29</v>
      </c>
      <c r="F642" s="17">
        <v>11</v>
      </c>
      <c r="G642" s="75" t="e">
        <f>ROUNDUP(DATEDIF(D642,$B$232,"d")/7,0)</f>
        <v>#VALUE!</v>
      </c>
      <c r="H642" s="51">
        <v>1698850</v>
      </c>
      <c r="I642" s="51">
        <v>1494</v>
      </c>
      <c r="J642" s="51">
        <v>2033730</v>
      </c>
      <c r="K642" s="20">
        <f t="shared" si="96"/>
        <v>-0.16466295919320656</v>
      </c>
      <c r="L642" s="51">
        <v>73458491</v>
      </c>
      <c r="M642" s="51">
        <v>56070</v>
      </c>
    </row>
    <row r="643" spans="2:13" ht="15.75" customHeight="1" hidden="1" outlineLevel="2">
      <c r="B643" s="34" t="s">
        <v>253</v>
      </c>
      <c r="C643" s="34" t="s">
        <v>254</v>
      </c>
      <c r="D643" s="49">
        <v>43041</v>
      </c>
      <c r="E643" s="16" t="s">
        <v>29</v>
      </c>
      <c r="F643" s="17">
        <v>11</v>
      </c>
      <c r="G643" s="75" t="e">
        <f>ROUNDUP(DATEDIF(D643,$B$237,"d")/7,0)</f>
        <v>#VALUE!</v>
      </c>
      <c r="H643" s="51">
        <v>793440</v>
      </c>
      <c r="I643" s="51">
        <v>632</v>
      </c>
      <c r="J643" s="51">
        <v>1698850</v>
      </c>
      <c r="K643" s="20">
        <f t="shared" si="96"/>
        <v>-0.532954645789799</v>
      </c>
      <c r="L643" s="51">
        <v>74250901</v>
      </c>
      <c r="M643" s="51">
        <v>56699</v>
      </c>
    </row>
    <row r="644" spans="2:13" ht="15.75" customHeight="1" hidden="1" outlineLevel="2">
      <c r="B644" s="30" t="s">
        <v>253</v>
      </c>
      <c r="C644" s="30" t="s">
        <v>254</v>
      </c>
      <c r="D644" s="53">
        <v>43041</v>
      </c>
      <c r="E644" s="72" t="s">
        <v>29</v>
      </c>
      <c r="F644" s="30">
        <v>4</v>
      </c>
      <c r="G644" s="18" t="e">
        <f>ROUNDUP(DATEDIF(D644,$B$239,"d")/7,0)</f>
        <v>#VALUE!</v>
      </c>
      <c r="H644" s="19">
        <v>388205</v>
      </c>
      <c r="I644" s="19">
        <v>303</v>
      </c>
      <c r="J644" s="19">
        <v>793440</v>
      </c>
      <c r="K644" s="20">
        <f t="shared" si="96"/>
        <v>-0.5107317503528938</v>
      </c>
      <c r="L644" s="19">
        <v>74639106</v>
      </c>
      <c r="M644" s="19">
        <v>57002</v>
      </c>
    </row>
    <row r="645" spans="1:13" s="28" customFormat="1" ht="15.75" customHeight="1" hidden="1" outlineLevel="1">
      <c r="A645" s="28">
        <v>1</v>
      </c>
      <c r="B645" s="23" t="s">
        <v>255</v>
      </c>
      <c r="C645" s="23"/>
      <c r="D645" s="60"/>
      <c r="E645" s="73"/>
      <c r="F645" s="23"/>
      <c r="G645" s="26"/>
      <c r="H645" s="23">
        <f>SUBTOTAL(9,'2017.01.02. - 2017.12.31.  alapadatok'!$H$636:$H$644)</f>
        <v>74271296</v>
      </c>
      <c r="I645" s="23">
        <f>SUBTOTAL(9,'2017.01.02. - 2017.12.31.  alapadatok'!$I$636:$I$644)</f>
        <v>56679</v>
      </c>
      <c r="J645" s="23"/>
      <c r="K645" s="27"/>
      <c r="L645" s="23"/>
      <c r="M645" s="23"/>
    </row>
    <row r="646" spans="2:13" ht="15.75" customHeight="1" hidden="1" outlineLevel="2">
      <c r="B646" s="30" t="s">
        <v>256</v>
      </c>
      <c r="C646" s="30" t="s">
        <v>256</v>
      </c>
      <c r="D646" s="15">
        <v>42999</v>
      </c>
      <c r="E646" s="30" t="s">
        <v>257</v>
      </c>
      <c r="F646" s="31">
        <v>29</v>
      </c>
      <c r="G646" s="18" t="e">
        <f>ROUNDUP(DATEDIF(D646,$B$178,"d")/7,0)</f>
        <v>#VALUE!</v>
      </c>
      <c r="H646" s="19">
        <v>2021798</v>
      </c>
      <c r="I646" s="19">
        <v>1927</v>
      </c>
      <c r="J646" s="56"/>
      <c r="K646" s="20">
        <f aca="true" t="shared" si="97" ref="K646:K649">IF(J646&lt;&gt;0,-(J646-H646)/J646,"")</f>
        <v>0</v>
      </c>
      <c r="L646" s="19">
        <v>2021798</v>
      </c>
      <c r="M646" s="19">
        <v>3267</v>
      </c>
    </row>
    <row r="647" spans="2:13" ht="15.75" customHeight="1" hidden="1" outlineLevel="2">
      <c r="B647" s="34" t="s">
        <v>256</v>
      </c>
      <c r="C647" s="34" t="s">
        <v>256</v>
      </c>
      <c r="D647" s="15">
        <v>42999</v>
      </c>
      <c r="E647" s="16" t="s">
        <v>257</v>
      </c>
      <c r="F647" s="17">
        <v>29</v>
      </c>
      <c r="G647" s="18" t="e">
        <f>ROUNDUP(DATEDIF(D647,$B$186,"d")/7,0)</f>
        <v>#VALUE!</v>
      </c>
      <c r="H647" s="19">
        <v>493830</v>
      </c>
      <c r="I647" s="19">
        <v>467</v>
      </c>
      <c r="J647" s="19">
        <v>2021798</v>
      </c>
      <c r="K647" s="20">
        <f t="shared" si="97"/>
        <v>-0.755747112223872</v>
      </c>
      <c r="L647" s="19">
        <v>2515628</v>
      </c>
      <c r="M647" s="19">
        <v>3734</v>
      </c>
    </row>
    <row r="648" spans="2:13" ht="15.75" customHeight="1" hidden="1" outlineLevel="2">
      <c r="B648" s="34" t="s">
        <v>256</v>
      </c>
      <c r="C648" s="34" t="s">
        <v>256</v>
      </c>
      <c r="D648" s="15">
        <v>42999</v>
      </c>
      <c r="E648" s="16" t="s">
        <v>257</v>
      </c>
      <c r="F648" s="17">
        <v>8</v>
      </c>
      <c r="G648" s="18" t="e">
        <f>ROUNDUP(DATEDIF(D648,$B$194,"d")/7,0)</f>
        <v>#VALUE!</v>
      </c>
      <c r="H648" s="19">
        <v>208750</v>
      </c>
      <c r="I648" s="19">
        <v>241</v>
      </c>
      <c r="J648" s="19">
        <v>493830</v>
      </c>
      <c r="K648" s="20">
        <f t="shared" si="97"/>
        <v>-0.5772836806188364</v>
      </c>
      <c r="L648" s="19">
        <v>2724378</v>
      </c>
      <c r="M648" s="19">
        <v>3975</v>
      </c>
    </row>
    <row r="649" spans="2:13" ht="15.75" customHeight="1" hidden="1" outlineLevel="2">
      <c r="B649" s="34" t="s">
        <v>256</v>
      </c>
      <c r="C649" s="34" t="s">
        <v>256</v>
      </c>
      <c r="D649" s="15">
        <v>42999</v>
      </c>
      <c r="E649" s="16" t="s">
        <v>257</v>
      </c>
      <c r="F649" s="17">
        <v>5</v>
      </c>
      <c r="G649" s="18" t="e">
        <f>ROUNDUP(DATEDIF(D649,$B$197,"d")/7,0)</f>
        <v>#VALUE!</v>
      </c>
      <c r="H649" s="19">
        <v>93650</v>
      </c>
      <c r="I649" s="19">
        <v>101</v>
      </c>
      <c r="J649" s="19">
        <v>208750</v>
      </c>
      <c r="K649" s="20">
        <f t="shared" si="97"/>
        <v>-0.551377245508982</v>
      </c>
      <c r="L649" s="19">
        <v>2828028</v>
      </c>
      <c r="M649" s="19">
        <v>4076</v>
      </c>
    </row>
    <row r="650" spans="1:13" s="28" customFormat="1" ht="15.75" customHeight="1" hidden="1" outlineLevel="1">
      <c r="A650" s="28">
        <v>1</v>
      </c>
      <c r="B650" s="37" t="s">
        <v>258</v>
      </c>
      <c r="C650" s="37"/>
      <c r="D650" s="23"/>
      <c r="E650" s="24"/>
      <c r="F650" s="25"/>
      <c r="G650" s="26"/>
      <c r="H650" s="23">
        <f>SUBTOTAL(9,'2017.01.02. - 2017.12.31.  alapadatok'!$H$646:$H$649)</f>
        <v>2818028</v>
      </c>
      <c r="I650" s="23">
        <f>SUBTOTAL(9,'2017.01.02. - 2017.12.31.  alapadatok'!$I$646:$I$649)</f>
        <v>2736</v>
      </c>
      <c r="J650" s="23"/>
      <c r="K650" s="27"/>
      <c r="L650" s="23"/>
      <c r="M650" s="23"/>
    </row>
    <row r="651" spans="2:13" ht="15.75" customHeight="1" hidden="1" outlineLevel="2">
      <c r="B651" s="34" t="s">
        <v>259</v>
      </c>
      <c r="C651" s="34" t="s">
        <v>260</v>
      </c>
      <c r="D651" s="15">
        <v>43020</v>
      </c>
      <c r="E651" s="16" t="s">
        <v>29</v>
      </c>
      <c r="F651" s="17">
        <v>33</v>
      </c>
      <c r="G651" s="18" t="e">
        <f>ROUNDUP(DATEDIF(D651,$B$197,"d")/7,0)</f>
        <v>#VALUE!</v>
      </c>
      <c r="H651" s="19">
        <v>19026590</v>
      </c>
      <c r="I651" s="19">
        <v>13234</v>
      </c>
      <c r="J651" s="19"/>
      <c r="K651" s="20"/>
      <c r="L651" s="19">
        <v>19026590</v>
      </c>
      <c r="M651" s="19">
        <v>13234</v>
      </c>
    </row>
    <row r="652" spans="2:13" ht="15.75" customHeight="1" hidden="1" outlineLevel="2">
      <c r="B652" s="34" t="s">
        <v>259</v>
      </c>
      <c r="C652" s="34" t="s">
        <v>260</v>
      </c>
      <c r="D652" s="15">
        <v>43020</v>
      </c>
      <c r="E652" s="16" t="s">
        <v>29</v>
      </c>
      <c r="F652" s="17">
        <v>30</v>
      </c>
      <c r="G652" s="18" t="e">
        <f>ROUNDUP(DATEDIF(D652,$B$207,"d")/7,0)</f>
        <v>#VALUE!</v>
      </c>
      <c r="H652" s="19">
        <v>15011460</v>
      </c>
      <c r="I652" s="19">
        <v>10394</v>
      </c>
      <c r="J652" s="19">
        <v>19026590</v>
      </c>
      <c r="K652" s="20">
        <f aca="true" t="shared" si="98" ref="K652:K656">IF(J652&lt;&gt;0,-(J652-H652)/J652,"")</f>
        <v>-0.21102730441976203</v>
      </c>
      <c r="L652" s="19">
        <v>34038050</v>
      </c>
      <c r="M652" s="19">
        <v>23628</v>
      </c>
    </row>
    <row r="653" spans="2:13" ht="15.75" customHeight="1" hidden="1" outlineLevel="2">
      <c r="B653" s="34" t="s">
        <v>259</v>
      </c>
      <c r="C653" s="34" t="s">
        <v>260</v>
      </c>
      <c r="D653" s="15">
        <v>43020</v>
      </c>
      <c r="E653" s="16" t="s">
        <v>29</v>
      </c>
      <c r="F653" s="17">
        <v>25</v>
      </c>
      <c r="G653" s="18" t="e">
        <f>ROUNDUP(DATEDIF(D653,$B$208,"d")/7,0)</f>
        <v>#VALUE!</v>
      </c>
      <c r="H653" s="19">
        <v>6744325</v>
      </c>
      <c r="I653" s="19">
        <v>7053</v>
      </c>
      <c r="J653" s="19">
        <v>15011460</v>
      </c>
      <c r="K653" s="20">
        <f t="shared" si="98"/>
        <v>-0.5507215820446513</v>
      </c>
      <c r="L653" s="19">
        <v>40783925</v>
      </c>
      <c r="M653" s="19">
        <v>30682</v>
      </c>
    </row>
    <row r="654" spans="2:13" ht="15.75" customHeight="1" hidden="1" outlineLevel="2">
      <c r="B654" s="34" t="s">
        <v>259</v>
      </c>
      <c r="C654" s="34" t="s">
        <v>260</v>
      </c>
      <c r="D654" s="15">
        <v>43020</v>
      </c>
      <c r="E654" s="16" t="s">
        <v>29</v>
      </c>
      <c r="F654" s="17">
        <v>13</v>
      </c>
      <c r="G654" s="35" t="e">
        <f>ROUNDUP(DATEDIF(D654,$B$213,"d")/7,0)</f>
        <v>#VALUE!</v>
      </c>
      <c r="H654" s="19">
        <v>3084845</v>
      </c>
      <c r="I654" s="36">
        <v>2069</v>
      </c>
      <c r="J654" s="19">
        <v>6744325</v>
      </c>
      <c r="K654" s="20">
        <f t="shared" si="98"/>
        <v>-0.5426013722648301</v>
      </c>
      <c r="L654" s="19">
        <v>43871770</v>
      </c>
      <c r="M654" s="19">
        <v>32751</v>
      </c>
    </row>
    <row r="655" spans="2:13" ht="15.75" customHeight="1" hidden="1" outlineLevel="2">
      <c r="B655" s="30" t="s">
        <v>259</v>
      </c>
      <c r="C655" s="30" t="s">
        <v>260</v>
      </c>
      <c r="D655" s="53">
        <v>43020</v>
      </c>
      <c r="E655" s="72" t="s">
        <v>29</v>
      </c>
      <c r="F655" s="35">
        <v>6</v>
      </c>
      <c r="G655" s="18" t="e">
        <f>ROUNDUP(DATEDIF(D655,$B$219,"d")/7,0)</f>
        <v>#VALUE!</v>
      </c>
      <c r="H655" s="19">
        <v>728655</v>
      </c>
      <c r="I655" s="19">
        <v>498</v>
      </c>
      <c r="J655" s="19">
        <v>3084845</v>
      </c>
      <c r="K655" s="20">
        <f t="shared" si="98"/>
        <v>-0.7637952636194039</v>
      </c>
      <c r="L655" s="19">
        <v>44600425</v>
      </c>
      <c r="M655" s="19">
        <v>33249</v>
      </c>
    </row>
    <row r="656" spans="2:13" ht="15.75" customHeight="1" hidden="1" outlineLevel="2">
      <c r="B656" s="30" t="s">
        <v>259</v>
      </c>
      <c r="C656" s="30" t="s">
        <v>260</v>
      </c>
      <c r="D656" s="53">
        <v>43020</v>
      </c>
      <c r="E656" s="72" t="s">
        <v>29</v>
      </c>
      <c r="F656" s="35">
        <v>2</v>
      </c>
      <c r="G656" s="18" t="e">
        <f>ROUNDUP(DATEDIF(D656,$B$222,"d")/7,0)</f>
        <v>#VALUE!</v>
      </c>
      <c r="H656" s="19">
        <v>47100</v>
      </c>
      <c r="I656" s="19">
        <v>47</v>
      </c>
      <c r="J656" s="19">
        <v>728655</v>
      </c>
      <c r="K656" s="20">
        <f t="shared" si="98"/>
        <v>-0.9353603557239023</v>
      </c>
      <c r="L656" s="19">
        <v>44656525</v>
      </c>
      <c r="M656" s="19">
        <v>33305</v>
      </c>
    </row>
    <row r="657" spans="1:13" s="28" customFormat="1" ht="15.75" customHeight="1" hidden="1" outlineLevel="1">
      <c r="A657" s="28">
        <v>1</v>
      </c>
      <c r="B657" s="23" t="s">
        <v>261</v>
      </c>
      <c r="C657" s="23"/>
      <c r="D657" s="60"/>
      <c r="E657" s="73"/>
      <c r="F657" s="26"/>
      <c r="G657" s="26"/>
      <c r="H657" s="23">
        <f>SUBTOTAL(9,'2017.01.02. - 2017.12.31.  alapadatok'!$H$651:$H$656)</f>
        <v>44642975</v>
      </c>
      <c r="I657" s="23">
        <f>SUBTOTAL(9,'2017.01.02. - 2017.12.31.  alapadatok'!$I$651:$I$656)</f>
        <v>33295</v>
      </c>
      <c r="J657" s="23"/>
      <c r="K657" s="27"/>
      <c r="L657" s="23"/>
      <c r="M657" s="23"/>
    </row>
    <row r="658" spans="2:13" ht="15.75" customHeight="1" hidden="1" outlineLevel="2">
      <c r="B658" s="30" t="s">
        <v>262</v>
      </c>
      <c r="C658" s="30" t="s">
        <v>263</v>
      </c>
      <c r="D658" s="53">
        <v>42754</v>
      </c>
      <c r="E658" s="72" t="s">
        <v>44</v>
      </c>
      <c r="F658" s="35">
        <v>21</v>
      </c>
      <c r="G658" s="18" t="e">
        <f aca="true" t="shared" si="99" ref="G658:G659">ROUNDUP(DATEDIF(D658,$B$56,"d")/7,0)</f>
        <v>#VALUE!</v>
      </c>
      <c r="H658" s="19">
        <v>11158180</v>
      </c>
      <c r="I658" s="19">
        <v>7686</v>
      </c>
      <c r="J658" s="19"/>
      <c r="K658" s="20"/>
      <c r="L658" s="19">
        <v>11158180</v>
      </c>
      <c r="M658" s="19">
        <v>7686</v>
      </c>
    </row>
    <row r="659" spans="2:13" ht="15.75" customHeight="1" hidden="1" outlineLevel="2">
      <c r="B659" s="30" t="s">
        <v>262</v>
      </c>
      <c r="C659" s="30" t="s">
        <v>263</v>
      </c>
      <c r="D659" s="53">
        <v>42754</v>
      </c>
      <c r="E659" s="72" t="s">
        <v>44</v>
      </c>
      <c r="F659" s="35">
        <v>21</v>
      </c>
      <c r="G659" s="18" t="e">
        <f t="shared" si="99"/>
        <v>#VALUE!</v>
      </c>
      <c r="H659" s="19">
        <v>8521741</v>
      </c>
      <c r="I659" s="19">
        <v>6010</v>
      </c>
      <c r="J659" s="19">
        <v>11158180</v>
      </c>
      <c r="K659" s="20">
        <f aca="true" t="shared" si="100" ref="K659:K664">IF(J659&lt;&gt;0,-(J659-H659)/J659,"")</f>
        <v>-0.23627858665122806</v>
      </c>
      <c r="L659" s="19">
        <v>19679921</v>
      </c>
      <c r="M659" s="19">
        <v>13696</v>
      </c>
    </row>
    <row r="660" spans="2:13" ht="15.75" customHeight="1" hidden="1" outlineLevel="2">
      <c r="B660" s="34" t="s">
        <v>262</v>
      </c>
      <c r="C660" s="34" t="s">
        <v>263</v>
      </c>
      <c r="D660" s="15">
        <v>42754</v>
      </c>
      <c r="E660" s="16" t="s">
        <v>44</v>
      </c>
      <c r="F660" s="17">
        <v>21</v>
      </c>
      <c r="G660" s="35" t="e">
        <f>ROUNDUP(DATEDIF(D660,$B$67,"d")/7,0)</f>
        <v>#VALUE!</v>
      </c>
      <c r="H660" s="19">
        <v>7001795</v>
      </c>
      <c r="I660" s="36">
        <v>4826</v>
      </c>
      <c r="J660" s="19">
        <v>8521741</v>
      </c>
      <c r="K660" s="20">
        <f t="shared" si="100"/>
        <v>-0.17836097107386858</v>
      </c>
      <c r="L660" s="19">
        <v>26681716</v>
      </c>
      <c r="M660" s="19">
        <v>18522</v>
      </c>
    </row>
    <row r="661" spans="2:13" ht="15.75" customHeight="1" hidden="1" outlineLevel="2">
      <c r="B661" s="44" t="s">
        <v>262</v>
      </c>
      <c r="C661" s="44" t="s">
        <v>263</v>
      </c>
      <c r="D661" s="15">
        <v>42754</v>
      </c>
      <c r="E661" s="16" t="s">
        <v>44</v>
      </c>
      <c r="F661" s="17">
        <v>21</v>
      </c>
      <c r="G661" s="18" t="e">
        <f>ROUNDUP(DATEDIF(D661,$B$65,"d")/7,0)</f>
        <v>#VALUE!</v>
      </c>
      <c r="H661" s="19">
        <v>4144230</v>
      </c>
      <c r="I661" s="19">
        <v>2951</v>
      </c>
      <c r="J661" s="19">
        <v>7001795</v>
      </c>
      <c r="K661" s="20">
        <f t="shared" si="100"/>
        <v>-0.40811891807743583</v>
      </c>
      <c r="L661" s="19">
        <v>30987746</v>
      </c>
      <c r="M661" s="19">
        <v>21597</v>
      </c>
    </row>
    <row r="662" spans="2:13" ht="15.75" customHeight="1" hidden="1" outlineLevel="2">
      <c r="B662" s="44" t="s">
        <v>262</v>
      </c>
      <c r="C662" s="44" t="s">
        <v>263</v>
      </c>
      <c r="D662" s="15">
        <v>42754</v>
      </c>
      <c r="E662" s="16" t="s">
        <v>44</v>
      </c>
      <c r="F662" s="17">
        <v>21</v>
      </c>
      <c r="G662" s="18" t="e">
        <f>ROUNDUP(DATEDIF(D662,$B$74,"d")/7,0)</f>
        <v>#VALUE!</v>
      </c>
      <c r="H662" s="19">
        <v>1852250</v>
      </c>
      <c r="I662" s="19">
        <v>1488</v>
      </c>
      <c r="J662" s="19">
        <v>4144230</v>
      </c>
      <c r="K662" s="20">
        <f t="shared" si="100"/>
        <v>-0.5530532813091937</v>
      </c>
      <c r="L662" s="19">
        <v>32839996</v>
      </c>
      <c r="M662" s="19">
        <v>23085</v>
      </c>
    </row>
    <row r="663" spans="2:13" ht="15.75" customHeight="1" hidden="1" outlineLevel="2">
      <c r="B663" s="44" t="s">
        <v>262</v>
      </c>
      <c r="C663" s="44" t="s">
        <v>263</v>
      </c>
      <c r="D663" s="15">
        <v>42754</v>
      </c>
      <c r="E663" s="16" t="s">
        <v>44</v>
      </c>
      <c r="F663" s="17">
        <v>21</v>
      </c>
      <c r="G663" s="18" t="e">
        <f>ROUNDUP(DATEDIF(D663,$B$82,"d")/7,0)</f>
        <v>#VALUE!</v>
      </c>
      <c r="H663" s="19">
        <v>1299615</v>
      </c>
      <c r="I663" s="19">
        <v>1027</v>
      </c>
      <c r="J663" s="19">
        <v>1852250</v>
      </c>
      <c r="K663" s="20">
        <f t="shared" si="100"/>
        <v>-0.29835875286813335</v>
      </c>
      <c r="L663" s="19">
        <v>34139611</v>
      </c>
      <c r="M663" s="19">
        <v>24112</v>
      </c>
    </row>
    <row r="664" spans="2:13" ht="15.75" customHeight="1" hidden="1" outlineLevel="2">
      <c r="B664" s="44" t="s">
        <v>262</v>
      </c>
      <c r="C664" s="44" t="s">
        <v>263</v>
      </c>
      <c r="D664" s="15">
        <v>42754</v>
      </c>
      <c r="E664" s="16" t="s">
        <v>44</v>
      </c>
      <c r="F664" s="17">
        <v>21</v>
      </c>
      <c r="G664" s="18" t="e">
        <f>ROUNDUP(DATEDIF(D664,$B$64,"d")/7,0)</f>
        <v>#VALUE!</v>
      </c>
      <c r="H664" s="19">
        <v>445765</v>
      </c>
      <c r="I664" s="19">
        <v>398</v>
      </c>
      <c r="J664" s="19">
        <v>1299615</v>
      </c>
      <c r="K664" s="20">
        <f t="shared" si="100"/>
        <v>-0.6570022660557165</v>
      </c>
      <c r="L664" s="19">
        <v>34585376</v>
      </c>
      <c r="M664" s="19">
        <v>24510</v>
      </c>
    </row>
    <row r="665" spans="1:13" s="28" customFormat="1" ht="15.75" customHeight="1" hidden="1" outlineLevel="1">
      <c r="A665" s="28">
        <v>1</v>
      </c>
      <c r="B665" s="46" t="s">
        <v>264</v>
      </c>
      <c r="C665" s="46"/>
      <c r="D665" s="23"/>
      <c r="E665" s="24"/>
      <c r="F665" s="25"/>
      <c r="G665" s="26"/>
      <c r="H665" s="23">
        <f>SUBTOTAL(9,'2017.01.02. - 2017.12.31.  alapadatok'!$H$658:$H$664)</f>
        <v>34423576</v>
      </c>
      <c r="I665" s="23">
        <f>SUBTOTAL(9,'2017.01.02. - 2017.12.31.  alapadatok'!$I$658:$I$664)</f>
        <v>24386</v>
      </c>
      <c r="J665" s="23"/>
      <c r="K665" s="27"/>
      <c r="L665" s="23"/>
      <c r="M665" s="23"/>
    </row>
    <row r="666" spans="2:13" ht="15.75" customHeight="1" hidden="1" outlineLevel="2">
      <c r="B666" s="44" t="s">
        <v>265</v>
      </c>
      <c r="C666" s="44" t="s">
        <v>266</v>
      </c>
      <c r="D666" s="15">
        <v>42992</v>
      </c>
      <c r="E666" s="16" t="s">
        <v>29</v>
      </c>
      <c r="F666" s="17">
        <v>49</v>
      </c>
      <c r="G666" s="18" t="e">
        <f>ROUNDUP(DATEDIF(D666,$B$169,"d")/7,0)</f>
        <v>#VALUE!</v>
      </c>
      <c r="H666" s="19">
        <v>31390941</v>
      </c>
      <c r="I666" s="19">
        <v>23109</v>
      </c>
      <c r="J666" s="19"/>
      <c r="K666" s="20">
        <f aca="true" t="shared" si="101" ref="K666:K676">IF(J666&lt;&gt;0,-(J666-H666)/J666,"")</f>
        <v>0</v>
      </c>
      <c r="L666" s="19">
        <v>31390941</v>
      </c>
      <c r="M666" s="19">
        <v>23109</v>
      </c>
    </row>
    <row r="667" spans="2:13" ht="15.75" customHeight="1" hidden="1" outlineLevel="2">
      <c r="B667" s="44" t="s">
        <v>265</v>
      </c>
      <c r="C667" s="44" t="s">
        <v>266</v>
      </c>
      <c r="D667" s="15">
        <v>42992</v>
      </c>
      <c r="E667" s="16" t="s">
        <v>29</v>
      </c>
      <c r="F667" s="17">
        <v>38</v>
      </c>
      <c r="G667" s="18" t="e">
        <f>ROUNDUP(DATEDIF(D667,$B$178,"d")/7,0)</f>
        <v>#VALUE!</v>
      </c>
      <c r="H667" s="19">
        <v>20975701</v>
      </c>
      <c r="I667" s="19">
        <v>15331</v>
      </c>
      <c r="J667" s="19">
        <v>31390941</v>
      </c>
      <c r="K667" s="20">
        <f t="shared" si="101"/>
        <v>-0.33179126423766653</v>
      </c>
      <c r="L667" s="19">
        <v>52366642</v>
      </c>
      <c r="M667" s="19">
        <v>38440</v>
      </c>
    </row>
    <row r="668" spans="2:13" ht="15.75" customHeight="1" hidden="1" outlineLevel="2">
      <c r="B668" s="44" t="s">
        <v>265</v>
      </c>
      <c r="C668" s="44" t="s">
        <v>266</v>
      </c>
      <c r="D668" s="15">
        <v>42992</v>
      </c>
      <c r="E668" s="16" t="s">
        <v>29</v>
      </c>
      <c r="F668" s="17">
        <v>33</v>
      </c>
      <c r="G668" s="18" t="e">
        <f>ROUNDUP(DATEDIF(D668,$B$186,"d")/7,0)</f>
        <v>#VALUE!</v>
      </c>
      <c r="H668" s="19">
        <v>14021044</v>
      </c>
      <c r="I668" s="19">
        <v>10337</v>
      </c>
      <c r="J668" s="19">
        <v>20975701</v>
      </c>
      <c r="K668" s="20">
        <f t="shared" si="101"/>
        <v>-0.33155778679339487</v>
      </c>
      <c r="L668" s="19">
        <v>66387686</v>
      </c>
      <c r="M668" s="19">
        <v>48777</v>
      </c>
    </row>
    <row r="669" spans="2:13" ht="15.75" customHeight="1" hidden="1" outlineLevel="2">
      <c r="B669" s="44" t="s">
        <v>265</v>
      </c>
      <c r="C669" s="44" t="s">
        <v>266</v>
      </c>
      <c r="D669" s="15">
        <v>42992</v>
      </c>
      <c r="E669" s="16" t="s">
        <v>29</v>
      </c>
      <c r="F669" s="17">
        <v>25</v>
      </c>
      <c r="G669" s="18" t="e">
        <f>ROUNDUP(DATEDIF(D669,$B$194,"d")/7,0)</f>
        <v>#VALUE!</v>
      </c>
      <c r="H669" s="19">
        <v>10688090</v>
      </c>
      <c r="I669" s="19">
        <v>7641</v>
      </c>
      <c r="J669" s="19">
        <v>14021044</v>
      </c>
      <c r="K669" s="20">
        <f t="shared" si="101"/>
        <v>-0.23771082952168185</v>
      </c>
      <c r="L669" s="19">
        <v>76934276</v>
      </c>
      <c r="M669" s="19">
        <v>56322</v>
      </c>
    </row>
    <row r="670" spans="2:13" ht="15.75" customHeight="1" hidden="1" outlineLevel="2">
      <c r="B670" s="44" t="s">
        <v>265</v>
      </c>
      <c r="C670" s="44" t="s">
        <v>266</v>
      </c>
      <c r="D670" s="15">
        <v>42992</v>
      </c>
      <c r="E670" s="16" t="s">
        <v>29</v>
      </c>
      <c r="F670" s="17">
        <v>22</v>
      </c>
      <c r="G670" s="18" t="e">
        <f>ROUNDUP(DATEDIF(D670,$B$197,"d")/7,0)</f>
        <v>#VALUE!</v>
      </c>
      <c r="H670" s="19">
        <v>8361515</v>
      </c>
      <c r="I670" s="19">
        <v>5965</v>
      </c>
      <c r="J670" s="19">
        <v>10688090</v>
      </c>
      <c r="K670" s="20">
        <f t="shared" si="101"/>
        <v>-0.21767921115933717</v>
      </c>
      <c r="L670" s="19">
        <v>85295791</v>
      </c>
      <c r="M670" s="19">
        <v>62287</v>
      </c>
    </row>
    <row r="671" spans="2:13" ht="15.75" customHeight="1" hidden="1" outlineLevel="2">
      <c r="B671" s="44" t="s">
        <v>265</v>
      </c>
      <c r="C671" s="44" t="s">
        <v>266</v>
      </c>
      <c r="D671" s="15">
        <v>42992</v>
      </c>
      <c r="E671" s="16" t="s">
        <v>29</v>
      </c>
      <c r="F671" s="17">
        <v>21</v>
      </c>
      <c r="G671" s="18" t="e">
        <f>ROUNDUP(DATEDIF(D671,$B$207,"d")/7,0)</f>
        <v>#VALUE!</v>
      </c>
      <c r="H671" s="19">
        <v>9703495</v>
      </c>
      <c r="I671" s="19">
        <v>7245</v>
      </c>
      <c r="J671" s="19">
        <v>8361515</v>
      </c>
      <c r="K671" s="20">
        <f t="shared" si="101"/>
        <v>0.1604948385549748</v>
      </c>
      <c r="L671" s="19">
        <v>94999286</v>
      </c>
      <c r="M671" s="19">
        <v>69532</v>
      </c>
    </row>
    <row r="672" spans="2:13" ht="15.75" customHeight="1" hidden="1" outlineLevel="2">
      <c r="B672" s="34" t="s">
        <v>265</v>
      </c>
      <c r="C672" s="34" t="s">
        <v>266</v>
      </c>
      <c r="D672" s="53">
        <v>42992</v>
      </c>
      <c r="E672" s="16" t="s">
        <v>29</v>
      </c>
      <c r="F672" s="17">
        <v>20</v>
      </c>
      <c r="G672" s="18" t="e">
        <f>ROUNDUP(DATEDIF(D672,$B$208,"d")/7,0)</f>
        <v>#VALUE!</v>
      </c>
      <c r="H672" s="19">
        <v>8981880</v>
      </c>
      <c r="I672" s="19">
        <v>9362</v>
      </c>
      <c r="J672" s="19">
        <v>9703495</v>
      </c>
      <c r="K672" s="20">
        <f t="shared" si="101"/>
        <v>-0.0743665040276725</v>
      </c>
      <c r="L672" s="19">
        <v>103981166</v>
      </c>
      <c r="M672" s="19">
        <v>78894</v>
      </c>
    </row>
    <row r="673" spans="2:13" ht="15.75" customHeight="1" hidden="1" outlineLevel="2">
      <c r="B673" s="34" t="s">
        <v>265</v>
      </c>
      <c r="C673" s="34" t="s">
        <v>266</v>
      </c>
      <c r="D673" s="15">
        <v>42992</v>
      </c>
      <c r="E673" s="16" t="s">
        <v>29</v>
      </c>
      <c r="F673" s="17">
        <v>17</v>
      </c>
      <c r="G673" s="18" t="e">
        <f>ROUNDUP(DATEDIF(D673,$B$213,"d")/7,0)</f>
        <v>#VALUE!</v>
      </c>
      <c r="H673" s="19">
        <v>7307030</v>
      </c>
      <c r="I673" s="19">
        <v>5140</v>
      </c>
      <c r="J673" s="19">
        <v>8981880</v>
      </c>
      <c r="K673" s="20">
        <f t="shared" si="101"/>
        <v>-0.18646987045028435</v>
      </c>
      <c r="L673" s="19">
        <v>111288196</v>
      </c>
      <c r="M673" s="19">
        <v>84034</v>
      </c>
    </row>
    <row r="674" spans="2:13" ht="15.75" customHeight="1" hidden="1" outlineLevel="2">
      <c r="B674" s="34" t="s">
        <v>265</v>
      </c>
      <c r="C674" s="34" t="s">
        <v>266</v>
      </c>
      <c r="D674" s="15">
        <v>42992</v>
      </c>
      <c r="E674" s="16" t="s">
        <v>29</v>
      </c>
      <c r="F674" s="17">
        <v>13</v>
      </c>
      <c r="G674" s="18" t="e">
        <f>ROUNDUP(DATEDIF(D674,$B$219,"d")/7,0)</f>
        <v>#VALUE!</v>
      </c>
      <c r="H674" s="56">
        <v>1670610</v>
      </c>
      <c r="I674" s="36">
        <v>1172</v>
      </c>
      <c r="J674" s="19">
        <v>7307030</v>
      </c>
      <c r="K674" s="20">
        <f t="shared" si="101"/>
        <v>-0.771369489382143</v>
      </c>
      <c r="L674" s="32">
        <v>112958806</v>
      </c>
      <c r="M674" s="32">
        <v>85206</v>
      </c>
    </row>
    <row r="675" spans="2:13" ht="15.75" customHeight="1" hidden="1" outlineLevel="2">
      <c r="B675" s="34" t="s">
        <v>265</v>
      </c>
      <c r="C675" s="34" t="s">
        <v>266</v>
      </c>
      <c r="D675" s="15">
        <v>42992</v>
      </c>
      <c r="E675" s="16" t="s">
        <v>29</v>
      </c>
      <c r="F675" s="17">
        <v>1</v>
      </c>
      <c r="G675" s="18" t="e">
        <f>ROUNDUP(DATEDIF(D675,$B$222,"d")/7,0)</f>
        <v>#VALUE!</v>
      </c>
      <c r="H675" s="56">
        <v>74800</v>
      </c>
      <c r="I675" s="36">
        <v>50</v>
      </c>
      <c r="J675" s="56">
        <v>1670610</v>
      </c>
      <c r="K675" s="20">
        <f t="shared" si="101"/>
        <v>-0.9552259354367566</v>
      </c>
      <c r="L675" s="32">
        <v>113033606</v>
      </c>
      <c r="M675" s="32">
        <v>85256</v>
      </c>
    </row>
    <row r="676" spans="2:13" ht="15.75" customHeight="1" hidden="1" outlineLevel="2">
      <c r="B676" s="34" t="s">
        <v>265</v>
      </c>
      <c r="C676" s="34" t="s">
        <v>266</v>
      </c>
      <c r="D676" s="15">
        <v>42992</v>
      </c>
      <c r="E676" s="16" t="s">
        <v>29</v>
      </c>
      <c r="F676" s="17">
        <v>1</v>
      </c>
      <c r="G676" s="18" t="e">
        <f>ROUNDUP(DATEDIF(D676,$B$227,"d")/7,0)</f>
        <v>#VALUE!</v>
      </c>
      <c r="H676" s="56">
        <v>160190</v>
      </c>
      <c r="I676" s="36">
        <v>234</v>
      </c>
      <c r="J676" s="56"/>
      <c r="K676" s="20">
        <f t="shared" si="101"/>
        <v>0</v>
      </c>
      <c r="L676" s="32">
        <v>113193796</v>
      </c>
      <c r="M676" s="32">
        <v>85490</v>
      </c>
    </row>
    <row r="677" spans="1:13" s="28" customFormat="1" ht="15.75" customHeight="1" hidden="1" outlineLevel="1">
      <c r="A677" s="28">
        <v>1</v>
      </c>
      <c r="B677" s="37" t="s">
        <v>267</v>
      </c>
      <c r="C677" s="37"/>
      <c r="D677" s="23"/>
      <c r="E677" s="24"/>
      <c r="F677" s="25"/>
      <c r="G677" s="26"/>
      <c r="H677" s="58">
        <f>SUBTOTAL(9,'2017.01.02. - 2017.12.31.  alapadatok'!$H$666:$H$676)</f>
        <v>113335296</v>
      </c>
      <c r="I677" s="38">
        <f>SUBTOTAL(9,'2017.01.02. - 2017.12.31.  alapadatok'!$I$666:$I$676)</f>
        <v>85586</v>
      </c>
      <c r="J677" s="62"/>
      <c r="K677" s="27"/>
      <c r="L677" s="59"/>
      <c r="M677" s="59"/>
    </row>
    <row r="678" spans="2:13" ht="15.75" customHeight="1" hidden="1" outlineLevel="2">
      <c r="B678" s="34" t="s">
        <v>268</v>
      </c>
      <c r="C678" s="34" t="s">
        <v>269</v>
      </c>
      <c r="D678" s="15">
        <v>42859</v>
      </c>
      <c r="E678" s="16" t="s">
        <v>29</v>
      </c>
      <c r="F678" s="17">
        <v>39</v>
      </c>
      <c r="G678" s="18" t="e">
        <f>ROUNDUP(DATEDIF(D678,$B$91,"d")/7,0)</f>
        <v>#VALUE!</v>
      </c>
      <c r="H678" s="76">
        <v>22083918</v>
      </c>
      <c r="I678" s="77">
        <v>15504</v>
      </c>
      <c r="J678" s="56"/>
      <c r="K678" s="20"/>
      <c r="L678" s="78">
        <v>22083918</v>
      </c>
      <c r="M678" s="78">
        <v>15504</v>
      </c>
    </row>
    <row r="679" spans="2:13" ht="15.75" customHeight="1" hidden="1" outlineLevel="2">
      <c r="B679" s="34" t="s">
        <v>268</v>
      </c>
      <c r="C679" s="34" t="s">
        <v>269</v>
      </c>
      <c r="D679" s="15">
        <v>42859</v>
      </c>
      <c r="E679" s="16" t="s">
        <v>29</v>
      </c>
      <c r="F679" s="17">
        <v>31</v>
      </c>
      <c r="G679" s="18" t="e">
        <f>ROUNDUP(DATEDIF(D679,$B$100,"d")/7,0)</f>
        <v>#VALUE!</v>
      </c>
      <c r="H679" s="56">
        <v>12896525</v>
      </c>
      <c r="I679" s="36">
        <v>9106</v>
      </c>
      <c r="J679" s="76">
        <v>22083918</v>
      </c>
      <c r="K679" s="20">
        <f aca="true" t="shared" si="102" ref="K679:K687">IF(J679&lt;&gt;0,-(J679-H679)/J679,"")</f>
        <v>-0.41602187619062886</v>
      </c>
      <c r="L679" s="32">
        <v>34980443</v>
      </c>
      <c r="M679" s="32">
        <v>24610</v>
      </c>
    </row>
    <row r="680" spans="2:13" ht="15.75" customHeight="1" hidden="1" outlineLevel="2">
      <c r="B680" s="34" t="s">
        <v>268</v>
      </c>
      <c r="C680" s="34" t="s">
        <v>269</v>
      </c>
      <c r="D680" s="15">
        <v>42859</v>
      </c>
      <c r="E680" s="16" t="s">
        <v>29</v>
      </c>
      <c r="F680" s="17">
        <v>22</v>
      </c>
      <c r="G680" s="18" t="e">
        <f>ROUNDUP(DATEDIF(D680,$B$98,"d")/7,0)</f>
        <v>#VALUE!</v>
      </c>
      <c r="H680" s="56">
        <v>9095575</v>
      </c>
      <c r="I680" s="36">
        <v>6377</v>
      </c>
      <c r="J680" s="56">
        <v>12896525</v>
      </c>
      <c r="K680" s="20">
        <f t="shared" si="102"/>
        <v>-0.2947266802491369</v>
      </c>
      <c r="L680" s="32">
        <v>44076018</v>
      </c>
      <c r="M680" s="32">
        <v>30997</v>
      </c>
    </row>
    <row r="681" spans="2:13" ht="15.75" customHeight="1" hidden="1" outlineLevel="2">
      <c r="B681" s="34" t="s">
        <v>268</v>
      </c>
      <c r="C681" s="34" t="s">
        <v>269</v>
      </c>
      <c r="D681" s="15">
        <v>42859</v>
      </c>
      <c r="E681" s="16" t="s">
        <v>29</v>
      </c>
      <c r="F681" s="17">
        <v>20</v>
      </c>
      <c r="G681" s="18" t="e">
        <f>ROUNDUP(DATEDIF(D681,$B$102,"d")/7,0)</f>
        <v>#VALUE!</v>
      </c>
      <c r="H681" s="56">
        <v>6113870</v>
      </c>
      <c r="I681" s="36">
        <v>4286</v>
      </c>
      <c r="J681" s="56">
        <v>9095575</v>
      </c>
      <c r="K681" s="20">
        <f t="shared" si="102"/>
        <v>-0.3278192967459451</v>
      </c>
      <c r="L681" s="32">
        <v>50189888</v>
      </c>
      <c r="M681" s="32">
        <v>35283</v>
      </c>
    </row>
    <row r="682" spans="2:13" ht="15.75" customHeight="1" hidden="1" outlineLevel="2">
      <c r="B682" s="34" t="s">
        <v>268</v>
      </c>
      <c r="C682" s="34" t="s">
        <v>269</v>
      </c>
      <c r="D682" s="15">
        <v>42859</v>
      </c>
      <c r="E682" s="16" t="s">
        <v>29</v>
      </c>
      <c r="F682" s="17">
        <v>15</v>
      </c>
      <c r="G682" s="18" t="e">
        <f>ROUNDUP(DATEDIF(D682,$B$110,"d")/7,0)</f>
        <v>#VALUE!</v>
      </c>
      <c r="H682" s="56">
        <v>4467790</v>
      </c>
      <c r="I682" s="36">
        <v>3088</v>
      </c>
      <c r="J682" s="56">
        <v>6113870</v>
      </c>
      <c r="K682" s="20">
        <f t="shared" si="102"/>
        <v>-0.26923699718836025</v>
      </c>
      <c r="L682" s="32">
        <v>54657678</v>
      </c>
      <c r="M682" s="32">
        <v>38371</v>
      </c>
    </row>
    <row r="683" spans="2:13" ht="15.75" customHeight="1" hidden="1" outlineLevel="2">
      <c r="B683" s="34" t="s">
        <v>268</v>
      </c>
      <c r="C683" s="34" t="s">
        <v>269</v>
      </c>
      <c r="D683" s="15">
        <v>42859</v>
      </c>
      <c r="E683" s="16" t="s">
        <v>29</v>
      </c>
      <c r="F683" s="17">
        <v>7</v>
      </c>
      <c r="G683" s="35" t="e">
        <f>ROUNDUP(DATEDIF(D683,$B$113,"d")/7,0)</f>
        <v>#VALUE!</v>
      </c>
      <c r="H683" s="19">
        <v>1678768</v>
      </c>
      <c r="I683" s="36">
        <v>1312</v>
      </c>
      <c r="J683" s="19">
        <v>4467790</v>
      </c>
      <c r="K683" s="20">
        <f t="shared" si="102"/>
        <v>-0.6242509160009758</v>
      </c>
      <c r="L683" s="19">
        <v>56350546</v>
      </c>
      <c r="M683" s="19">
        <v>39698</v>
      </c>
    </row>
    <row r="684" spans="2:13" ht="15.75" customHeight="1" hidden="1" outlineLevel="2">
      <c r="B684" s="65" t="s">
        <v>268</v>
      </c>
      <c r="C684" s="65" t="s">
        <v>269</v>
      </c>
      <c r="D684" s="66">
        <v>42859</v>
      </c>
      <c r="E684" s="65" t="s">
        <v>29</v>
      </c>
      <c r="F684" s="31">
        <v>2</v>
      </c>
      <c r="G684" s="18" t="e">
        <f>ROUNDUP(DATEDIF(D684,$B$123,"d")/7,0)</f>
        <v>#VALUE!</v>
      </c>
      <c r="H684" s="19">
        <v>548790</v>
      </c>
      <c r="I684" s="19">
        <v>348</v>
      </c>
      <c r="J684" s="19">
        <v>1678768</v>
      </c>
      <c r="K684" s="20">
        <f t="shared" si="102"/>
        <v>-0.6730995587240166</v>
      </c>
      <c r="L684" s="32">
        <v>56899336</v>
      </c>
      <c r="M684" s="32">
        <v>40046</v>
      </c>
    </row>
    <row r="685" spans="2:13" ht="15.75" customHeight="1" hidden="1" outlineLevel="2">
      <c r="B685" s="65" t="s">
        <v>268</v>
      </c>
      <c r="C685" s="65" t="s">
        <v>269</v>
      </c>
      <c r="D685" s="66">
        <v>42859</v>
      </c>
      <c r="E685" s="65" t="s">
        <v>29</v>
      </c>
      <c r="F685" s="31">
        <v>2</v>
      </c>
      <c r="G685" s="18" t="e">
        <f>ROUNDUP(DATEDIF(D685,$B$122,"d")/7,0)</f>
        <v>#VALUE!</v>
      </c>
      <c r="H685" s="19">
        <v>69420</v>
      </c>
      <c r="I685" s="19">
        <v>80</v>
      </c>
      <c r="J685" s="19">
        <v>548790</v>
      </c>
      <c r="K685" s="20">
        <f t="shared" si="102"/>
        <v>-0.8735035259388837</v>
      </c>
      <c r="L685" s="32">
        <v>56968756</v>
      </c>
      <c r="M685" s="32">
        <v>40126</v>
      </c>
    </row>
    <row r="686" spans="2:13" ht="15.75" customHeight="1" hidden="1" outlineLevel="2">
      <c r="B686" s="65" t="s">
        <v>268</v>
      </c>
      <c r="C686" s="65" t="s">
        <v>269</v>
      </c>
      <c r="D686" s="66">
        <v>42859</v>
      </c>
      <c r="E686" s="65" t="s">
        <v>29</v>
      </c>
      <c r="F686" s="31">
        <v>1</v>
      </c>
      <c r="G686" s="18" t="e">
        <f>ROUNDUP(DATEDIF(D686,$B$128,"d")/7,0)</f>
        <v>#VALUE!</v>
      </c>
      <c r="H686" s="19">
        <v>32860</v>
      </c>
      <c r="I686" s="19">
        <v>34</v>
      </c>
      <c r="J686" s="19">
        <v>69420</v>
      </c>
      <c r="K686" s="20">
        <f t="shared" si="102"/>
        <v>-0.5266493805819649</v>
      </c>
      <c r="L686" s="32">
        <v>57001616</v>
      </c>
      <c r="M686" s="32">
        <v>40160</v>
      </c>
    </row>
    <row r="687" spans="2:13" ht="15.75" customHeight="1" hidden="1" outlineLevel="2">
      <c r="B687" s="65" t="s">
        <v>268</v>
      </c>
      <c r="C687" s="65" t="s">
        <v>269</v>
      </c>
      <c r="D687" s="66">
        <v>42859</v>
      </c>
      <c r="E687" s="65" t="s">
        <v>29</v>
      </c>
      <c r="F687" s="31">
        <v>1</v>
      </c>
      <c r="G687" s="18" t="e">
        <f>ROUNDUP(DATEDIF(D687,$B$154,"d")/7,0)</f>
        <v>#VALUE!</v>
      </c>
      <c r="H687" s="19">
        <v>93000</v>
      </c>
      <c r="I687" s="19">
        <v>126</v>
      </c>
      <c r="J687" s="19"/>
      <c r="K687" s="20">
        <f t="shared" si="102"/>
        <v>0</v>
      </c>
      <c r="L687" s="32">
        <v>57255076</v>
      </c>
      <c r="M687" s="32">
        <v>40599</v>
      </c>
    </row>
    <row r="688" spans="1:13" s="28" customFormat="1" ht="15.75" customHeight="1" hidden="1" outlineLevel="1">
      <c r="A688" s="28">
        <v>1</v>
      </c>
      <c r="B688" s="23" t="s">
        <v>270</v>
      </c>
      <c r="C688" s="23"/>
      <c r="D688" s="23"/>
      <c r="E688" s="23"/>
      <c r="F688" s="25"/>
      <c r="G688" s="26"/>
      <c r="H688" s="23">
        <f>SUBTOTAL(9,'2017.01.02. - 2017.12.31.  alapadatok'!$H$678:$H$687)</f>
        <v>57080516</v>
      </c>
      <c r="I688" s="23">
        <f>SUBTOTAL(9,'2017.01.02. - 2017.12.31.  alapadatok'!$I$678:$I$687)</f>
        <v>40261</v>
      </c>
      <c r="J688" s="23"/>
      <c r="K688" s="27"/>
      <c r="L688" s="59"/>
      <c r="M688" s="59"/>
    </row>
    <row r="689" spans="2:13" ht="15.75" customHeight="1" hidden="1" outlineLevel="2">
      <c r="B689" s="65" t="s">
        <v>271</v>
      </c>
      <c r="C689" s="65" t="s">
        <v>272</v>
      </c>
      <c r="D689" s="66">
        <v>42726</v>
      </c>
      <c r="E689" s="65" t="s">
        <v>69</v>
      </c>
      <c r="F689" s="31"/>
      <c r="G689" s="18" t="e">
        <f>ROUNDUP(DATEDIF(D689,$B$50,"d")/7,0)</f>
        <v>#VALUE!</v>
      </c>
      <c r="H689" s="19">
        <v>93440</v>
      </c>
      <c r="I689" s="19">
        <v>87</v>
      </c>
      <c r="J689" s="19">
        <v>346980</v>
      </c>
      <c r="K689" s="20">
        <f aca="true" t="shared" si="103" ref="K689:K691">IF(J689&lt;&gt;0,-(J689-H689)/J689,"")</f>
        <v>-0.7307049397659807</v>
      </c>
      <c r="L689" s="32">
        <v>1405518</v>
      </c>
      <c r="M689" s="32">
        <v>1285</v>
      </c>
    </row>
    <row r="690" spans="2:13" ht="15.75" customHeight="1" hidden="1" outlineLevel="2">
      <c r="B690" s="34" t="s">
        <v>271</v>
      </c>
      <c r="C690" s="34" t="s">
        <v>272</v>
      </c>
      <c r="D690" s="15">
        <v>42726</v>
      </c>
      <c r="E690" s="16" t="s">
        <v>69</v>
      </c>
      <c r="F690" s="17"/>
      <c r="G690" s="18" t="e">
        <f>ROUNDUP(DATEDIF(D690,$B$52,"d")/7,0)</f>
        <v>#VALUE!</v>
      </c>
      <c r="H690" s="19">
        <v>75530</v>
      </c>
      <c r="I690" s="19">
        <v>92</v>
      </c>
      <c r="J690" s="19">
        <v>93440</v>
      </c>
      <c r="K690" s="20">
        <f t="shared" si="103"/>
        <v>-0.191673801369863</v>
      </c>
      <c r="L690" s="19">
        <v>1481048</v>
      </c>
      <c r="M690" s="19">
        <v>1377</v>
      </c>
    </row>
    <row r="691" spans="2:13" ht="15.75" customHeight="1" hidden="1" outlineLevel="2">
      <c r="B691" s="34" t="s">
        <v>271</v>
      </c>
      <c r="C691" s="34" t="s">
        <v>272</v>
      </c>
      <c r="D691" s="15">
        <v>42726</v>
      </c>
      <c r="E691" s="16" t="s">
        <v>69</v>
      </c>
      <c r="F691" s="17"/>
      <c r="G691" s="18" t="e">
        <f>ROUNDUP(DATEDIF(D691,$B$56,"d")/7,0)</f>
        <v>#VALUE!</v>
      </c>
      <c r="H691" s="19">
        <v>14450</v>
      </c>
      <c r="I691" s="19">
        <v>14</v>
      </c>
      <c r="J691" s="19">
        <v>75530</v>
      </c>
      <c r="K691" s="20">
        <f t="shared" si="103"/>
        <v>-0.8086852906130014</v>
      </c>
      <c r="L691" s="19">
        <v>1495498</v>
      </c>
      <c r="M691" s="19">
        <v>1391</v>
      </c>
    </row>
    <row r="692" spans="2:13" ht="15.75" customHeight="1" hidden="1" outlineLevel="2">
      <c r="B692" s="34" t="s">
        <v>271</v>
      </c>
      <c r="C692" s="34" t="s">
        <v>272</v>
      </c>
      <c r="D692" s="15">
        <v>42726</v>
      </c>
      <c r="E692" s="16" t="s">
        <v>69</v>
      </c>
      <c r="F692" s="17"/>
      <c r="G692" s="18" t="e">
        <f>ROUNDUP(DATEDIF(D692,$B$43,"d")/7,0)</f>
        <v>#VALUE!</v>
      </c>
      <c r="H692" s="19">
        <v>131500</v>
      </c>
      <c r="I692" s="19">
        <v>110</v>
      </c>
      <c r="J692" s="19"/>
      <c r="K692" s="20"/>
      <c r="L692" s="19"/>
      <c r="M692" s="19"/>
    </row>
    <row r="693" spans="1:13" s="28" customFormat="1" ht="15.75" customHeight="1" hidden="1" outlineLevel="1">
      <c r="A693" s="28">
        <v>1</v>
      </c>
      <c r="B693" s="37" t="s">
        <v>273</v>
      </c>
      <c r="C693" s="37"/>
      <c r="D693" s="23"/>
      <c r="E693" s="24"/>
      <c r="F693" s="25"/>
      <c r="G693" s="26"/>
      <c r="H693" s="23">
        <f>SUBTOTAL(9,'2017.01.02. - 2017.12.31.  alapadatok'!$H$689:$H$692)</f>
        <v>314920</v>
      </c>
      <c r="I693" s="23">
        <f>SUBTOTAL(9,'2017.01.02. - 2017.12.31.  alapadatok'!$I$689:$I$692)</f>
        <v>303</v>
      </c>
      <c r="J693" s="23"/>
      <c r="K693" s="27"/>
      <c r="L693" s="23"/>
      <c r="M693" s="23"/>
    </row>
    <row r="694" spans="2:13" ht="15.75" customHeight="1" hidden="1" outlineLevel="2">
      <c r="B694" s="34" t="s">
        <v>274</v>
      </c>
      <c r="C694" s="34" t="s">
        <v>275</v>
      </c>
      <c r="D694" s="15">
        <v>42712</v>
      </c>
      <c r="E694" s="16" t="s">
        <v>44</v>
      </c>
      <c r="F694" s="17">
        <v>22</v>
      </c>
      <c r="G694" s="18" t="e">
        <f>ROUNDUP(DATEDIF(D694,$B$43,"d")/7,0)</f>
        <v>#VALUE!</v>
      </c>
      <c r="H694" s="19">
        <v>184440</v>
      </c>
      <c r="I694" s="19">
        <v>120</v>
      </c>
      <c r="J694" s="19"/>
      <c r="K694" s="20"/>
      <c r="L694" s="19"/>
      <c r="M694" s="19"/>
    </row>
    <row r="695" spans="1:13" s="28" customFormat="1" ht="15.75" customHeight="1" hidden="1" outlineLevel="1">
      <c r="A695" s="28">
        <v>1</v>
      </c>
      <c r="B695" s="37" t="s">
        <v>276</v>
      </c>
      <c r="C695" s="37"/>
      <c r="D695" s="23"/>
      <c r="E695" s="24"/>
      <c r="F695" s="25"/>
      <c r="G695" s="26"/>
      <c r="H695" s="23">
        <f>SUBTOTAL(9,'2017.01.02. - 2017.12.31.  alapadatok'!$H$694:$H$694)</f>
        <v>184440</v>
      </c>
      <c r="I695" s="23">
        <f>SUBTOTAL(9,'2017.01.02. - 2017.12.31.  alapadatok'!$I$694:$I$694)</f>
        <v>120</v>
      </c>
      <c r="J695" s="23"/>
      <c r="K695" s="27"/>
      <c r="L695" s="23"/>
      <c r="M695" s="23"/>
    </row>
    <row r="696" spans="2:13" ht="15.75" customHeight="1" hidden="1" outlineLevel="2">
      <c r="B696" s="34" t="s">
        <v>277</v>
      </c>
      <c r="C696" s="34" t="s">
        <v>277</v>
      </c>
      <c r="D696" s="15">
        <v>42978</v>
      </c>
      <c r="E696" s="16" t="s">
        <v>60</v>
      </c>
      <c r="F696" s="17"/>
      <c r="G696" s="18" t="e">
        <f>ROUNDUP(DATEDIF(D696,$B$156,"d")/7,0)</f>
        <v>#VALUE!</v>
      </c>
      <c r="H696" s="19">
        <v>1408635</v>
      </c>
      <c r="I696" s="19">
        <v>806</v>
      </c>
      <c r="J696" s="19"/>
      <c r="K696" s="20">
        <f>IF(J696&lt;&gt;0,-(J696-H696)/J696,"")</f>
        <v>0</v>
      </c>
      <c r="L696" s="19">
        <v>1408635</v>
      </c>
      <c r="M696" s="19">
        <v>806</v>
      </c>
    </row>
    <row r="697" spans="1:13" s="28" customFormat="1" ht="15.75" customHeight="1" hidden="1" outlineLevel="1">
      <c r="A697" s="28">
        <v>1</v>
      </c>
      <c r="B697" s="37" t="s">
        <v>278</v>
      </c>
      <c r="C697" s="37"/>
      <c r="D697" s="23"/>
      <c r="E697" s="24"/>
      <c r="F697" s="25"/>
      <c r="G697" s="26"/>
      <c r="H697" s="23">
        <f>SUBTOTAL(9,'2017.01.02. - 2017.12.31.  alapadatok'!$H$696:$H$696)</f>
        <v>1408635</v>
      </c>
      <c r="I697" s="23">
        <f>SUBTOTAL(9,'2017.01.02. - 2017.12.31.  alapadatok'!$I$696:$I$696)</f>
        <v>806</v>
      </c>
      <c r="J697" s="23"/>
      <c r="K697" s="27"/>
      <c r="L697" s="23"/>
      <c r="M697" s="23"/>
    </row>
    <row r="698" spans="2:13" ht="15.75" customHeight="1" hidden="1" outlineLevel="2">
      <c r="B698" s="34" t="s">
        <v>279</v>
      </c>
      <c r="C698" s="34" t="s">
        <v>280</v>
      </c>
      <c r="D698" s="15">
        <v>42985</v>
      </c>
      <c r="E698" s="16" t="s">
        <v>44</v>
      </c>
      <c r="F698" s="17">
        <v>53</v>
      </c>
      <c r="G698" s="18" t="e">
        <f>ROUNDUP(DATEDIF(D698,$B$162,"d")/7,0)</f>
        <v>#VALUE!</v>
      </c>
      <c r="H698" s="19">
        <v>158690758</v>
      </c>
      <c r="I698" s="19">
        <v>112342</v>
      </c>
      <c r="J698" s="19"/>
      <c r="K698" s="20">
        <f aca="true" t="shared" si="104" ref="K698:K706">IF(J698&lt;&gt;0,-(J698-H698)/J698,"")</f>
        <v>0</v>
      </c>
      <c r="L698" s="19">
        <v>158690758</v>
      </c>
      <c r="M698" s="19">
        <v>112342</v>
      </c>
    </row>
    <row r="699" spans="2:13" ht="15.75" customHeight="1" hidden="1" outlineLevel="2">
      <c r="B699" s="34" t="s">
        <v>279</v>
      </c>
      <c r="C699" s="34" t="s">
        <v>280</v>
      </c>
      <c r="D699" s="15">
        <v>42985</v>
      </c>
      <c r="E699" s="16" t="s">
        <v>44</v>
      </c>
      <c r="F699" s="17">
        <v>53</v>
      </c>
      <c r="G699" s="18" t="e">
        <f>ROUNDUP(DATEDIF(D699,$B$169,"d")/7,0)</f>
        <v>#VALUE!</v>
      </c>
      <c r="H699" s="19">
        <v>122915655</v>
      </c>
      <c r="I699" s="19">
        <v>86989</v>
      </c>
      <c r="J699" s="19">
        <v>158690758</v>
      </c>
      <c r="K699" s="20">
        <f t="shared" si="104"/>
        <v>-0.22543910843251502</v>
      </c>
      <c r="L699" s="19">
        <v>281606413</v>
      </c>
      <c r="M699" s="19">
        <v>199331</v>
      </c>
    </row>
    <row r="700" spans="2:13" ht="15.75" customHeight="1" hidden="1" outlineLevel="2">
      <c r="B700" s="34" t="s">
        <v>279</v>
      </c>
      <c r="C700" s="34" t="s">
        <v>280</v>
      </c>
      <c r="D700" s="15">
        <v>42985</v>
      </c>
      <c r="E700" s="16" t="s">
        <v>44</v>
      </c>
      <c r="F700" s="17">
        <v>53</v>
      </c>
      <c r="G700" s="18" t="e">
        <f>ROUNDUP(DATEDIF(D700,$B$178,"d")/7,0)</f>
        <v>#VALUE!</v>
      </c>
      <c r="H700" s="54">
        <v>59962114</v>
      </c>
      <c r="I700" s="54">
        <v>43665</v>
      </c>
      <c r="J700" s="19">
        <v>122915655</v>
      </c>
      <c r="K700" s="20">
        <f t="shared" si="104"/>
        <v>-0.5121686167640729</v>
      </c>
      <c r="L700" s="54">
        <v>341568527</v>
      </c>
      <c r="M700" s="54">
        <v>242996</v>
      </c>
    </row>
    <row r="701" spans="2:13" ht="15.75" customHeight="1" hidden="1" outlineLevel="2">
      <c r="B701" s="34" t="s">
        <v>279</v>
      </c>
      <c r="C701" s="34" t="s">
        <v>280</v>
      </c>
      <c r="D701" s="15">
        <v>42985</v>
      </c>
      <c r="E701" s="16" t="s">
        <v>44</v>
      </c>
      <c r="F701" s="17">
        <v>53</v>
      </c>
      <c r="G701" s="18" t="e">
        <f>ROUNDUP(DATEDIF(D701,$B$186,"d")/7,0)</f>
        <v>#VALUE!</v>
      </c>
      <c r="H701" s="19">
        <v>32003831</v>
      </c>
      <c r="I701" s="19">
        <v>23123</v>
      </c>
      <c r="J701" s="54">
        <v>59962114</v>
      </c>
      <c r="K701" s="20">
        <f t="shared" si="104"/>
        <v>-0.46626579910107907</v>
      </c>
      <c r="L701" s="19">
        <v>373572358</v>
      </c>
      <c r="M701" s="19">
        <v>266119</v>
      </c>
    </row>
    <row r="702" spans="2:13" ht="15.75" customHeight="1" hidden="1" outlineLevel="2">
      <c r="B702" s="34" t="s">
        <v>279</v>
      </c>
      <c r="C702" s="34" t="s">
        <v>280</v>
      </c>
      <c r="D702" s="15">
        <v>42985</v>
      </c>
      <c r="E702" s="16" t="s">
        <v>44</v>
      </c>
      <c r="F702" s="17">
        <v>53</v>
      </c>
      <c r="G702" s="18" t="e">
        <f>ROUNDUP(DATEDIF(D702,$B$194,"d")/7,0)</f>
        <v>#VALUE!</v>
      </c>
      <c r="H702" s="19">
        <v>22729255</v>
      </c>
      <c r="I702" s="19">
        <v>16186</v>
      </c>
      <c r="J702" s="19">
        <v>32003831</v>
      </c>
      <c r="K702" s="20">
        <f t="shared" si="104"/>
        <v>-0.2897958060083494</v>
      </c>
      <c r="L702" s="19">
        <v>396301613</v>
      </c>
      <c r="M702" s="19">
        <v>282305</v>
      </c>
    </row>
    <row r="703" spans="2:13" ht="15.75" customHeight="1" hidden="1" outlineLevel="2">
      <c r="B703" s="34" t="s">
        <v>279</v>
      </c>
      <c r="C703" s="34" t="s">
        <v>280</v>
      </c>
      <c r="D703" s="15">
        <v>42985</v>
      </c>
      <c r="E703" s="16" t="s">
        <v>44</v>
      </c>
      <c r="F703" s="17">
        <v>53</v>
      </c>
      <c r="G703" s="35" t="e">
        <f>ROUNDUP(DATEDIF(D703,$B$197,"d")/7,0)</f>
        <v>#VALUE!</v>
      </c>
      <c r="H703" s="19">
        <v>11615035</v>
      </c>
      <c r="I703" s="36">
        <v>8226</v>
      </c>
      <c r="J703" s="19">
        <v>22729255</v>
      </c>
      <c r="K703" s="20">
        <f t="shared" si="104"/>
        <v>-0.4889830309000449</v>
      </c>
      <c r="L703" s="19">
        <v>407916648</v>
      </c>
      <c r="M703" s="36">
        <v>290531</v>
      </c>
    </row>
    <row r="704" spans="2:13" ht="15.75" customHeight="1" hidden="1" outlineLevel="2">
      <c r="B704" s="30" t="s">
        <v>279</v>
      </c>
      <c r="C704" s="30" t="s">
        <v>280</v>
      </c>
      <c r="D704" s="53">
        <v>42985</v>
      </c>
      <c r="E704" s="72" t="s">
        <v>44</v>
      </c>
      <c r="F704" s="35">
        <v>53</v>
      </c>
      <c r="G704" s="18" t="e">
        <f>ROUNDUP(DATEDIF(D704,$B$207,"d")/7,0)</f>
        <v>#VALUE!</v>
      </c>
      <c r="H704" s="19">
        <v>8496130</v>
      </c>
      <c r="I704" s="19">
        <v>5827</v>
      </c>
      <c r="J704" s="19">
        <v>11615035</v>
      </c>
      <c r="K704" s="20">
        <f t="shared" si="104"/>
        <v>-0.2685230823669494</v>
      </c>
      <c r="L704" s="19">
        <v>416412778</v>
      </c>
      <c r="M704" s="19">
        <v>296358</v>
      </c>
    </row>
    <row r="705" spans="2:13" ht="15.75" customHeight="1" hidden="1" outlineLevel="2">
      <c r="B705" s="30" t="s">
        <v>279</v>
      </c>
      <c r="C705" s="30" t="s">
        <v>280</v>
      </c>
      <c r="D705" s="53">
        <v>42985</v>
      </c>
      <c r="E705" s="72" t="s">
        <v>44</v>
      </c>
      <c r="F705" s="35">
        <v>53</v>
      </c>
      <c r="G705" s="18" t="e">
        <f>ROUNDUP(DATEDIF(D705,$B$208,"d")/7,0)</f>
        <v>#VALUE!</v>
      </c>
      <c r="H705" s="19">
        <v>4452737</v>
      </c>
      <c r="I705" s="19">
        <v>4754</v>
      </c>
      <c r="J705" s="19">
        <v>8496130</v>
      </c>
      <c r="K705" s="20">
        <f t="shared" si="104"/>
        <v>-0.47590997312894223</v>
      </c>
      <c r="L705" s="19">
        <v>420865515</v>
      </c>
      <c r="M705" s="19">
        <v>301112</v>
      </c>
    </row>
    <row r="706" spans="2:13" ht="15.75" customHeight="1" hidden="1" outlineLevel="2">
      <c r="B706" s="30" t="s">
        <v>279</v>
      </c>
      <c r="C706" s="30" t="s">
        <v>280</v>
      </c>
      <c r="D706" s="53">
        <v>42985</v>
      </c>
      <c r="E706" s="72" t="s">
        <v>44</v>
      </c>
      <c r="F706" s="35">
        <v>53</v>
      </c>
      <c r="G706" s="18" t="e">
        <f>ROUNDUP(DATEDIF(D706,$B$213,"d")/7,0)</f>
        <v>#VALUE!</v>
      </c>
      <c r="H706" s="19">
        <v>1874330</v>
      </c>
      <c r="I706" s="19">
        <v>1631</v>
      </c>
      <c r="J706" s="19">
        <v>4452737</v>
      </c>
      <c r="K706" s="20">
        <f t="shared" si="104"/>
        <v>-0.579061148233098</v>
      </c>
      <c r="L706" s="19">
        <v>422739845</v>
      </c>
      <c r="M706" s="19">
        <v>302743</v>
      </c>
    </row>
    <row r="707" spans="1:13" s="28" customFormat="1" ht="15.75" customHeight="1" hidden="1" outlineLevel="1">
      <c r="A707" s="28">
        <v>1</v>
      </c>
      <c r="B707" s="23" t="s">
        <v>281</v>
      </c>
      <c r="C707" s="23"/>
      <c r="D707" s="60"/>
      <c r="E707" s="73"/>
      <c r="F707" s="26"/>
      <c r="G707" s="26"/>
      <c r="H707" s="23">
        <f>SUBTOTAL(9,'2017.01.02. - 2017.12.31.  alapadatok'!$H$698:$H$706)</f>
        <v>422739845</v>
      </c>
      <c r="I707" s="23">
        <f>SUBTOTAL(9,'2017.01.02. - 2017.12.31.  alapadatok'!$I$698:$I$706)</f>
        <v>302743</v>
      </c>
      <c r="J707" s="23"/>
      <c r="K707" s="27"/>
      <c r="L707" s="23"/>
      <c r="M707" s="23"/>
    </row>
    <row r="708" spans="2:13" ht="15.75" customHeight="1" hidden="1" outlineLevel="2">
      <c r="B708" s="30" t="s">
        <v>282</v>
      </c>
      <c r="C708" s="30" t="s">
        <v>283</v>
      </c>
      <c r="D708" s="53">
        <v>42642</v>
      </c>
      <c r="E708" s="72" t="s">
        <v>29</v>
      </c>
      <c r="F708" s="35">
        <v>3</v>
      </c>
      <c r="G708" s="18" t="e">
        <f>ROUNDUP(DATEDIF(D708,$B$50,"d")/7,0)</f>
        <v>#VALUE!</v>
      </c>
      <c r="H708" s="19">
        <v>386950</v>
      </c>
      <c r="I708" s="19">
        <v>333</v>
      </c>
      <c r="J708" s="19">
        <v>579980</v>
      </c>
      <c r="K708" s="20">
        <f aca="true" t="shared" si="105" ref="K708:K724">IF(J708&lt;&gt;0,-(J708-H708)/J708,"")</f>
        <v>-0.3328218214421187</v>
      </c>
      <c r="L708" s="19">
        <v>33404917</v>
      </c>
      <c r="M708" s="19">
        <v>27243</v>
      </c>
    </row>
    <row r="709" spans="2:13" ht="15.75" customHeight="1" hidden="1" outlineLevel="2">
      <c r="B709" s="30" t="s">
        <v>282</v>
      </c>
      <c r="C709" s="30" t="s">
        <v>283</v>
      </c>
      <c r="D709" s="53">
        <v>42642</v>
      </c>
      <c r="E709" s="72" t="s">
        <v>29</v>
      </c>
      <c r="F709" s="35">
        <v>4</v>
      </c>
      <c r="G709" s="18" t="e">
        <f>ROUNDUP(DATEDIF(D709,$B$52,"d")/7,0)</f>
        <v>#VALUE!</v>
      </c>
      <c r="H709" s="19">
        <v>347300</v>
      </c>
      <c r="I709" s="19">
        <v>298</v>
      </c>
      <c r="J709" s="19">
        <v>386950</v>
      </c>
      <c r="K709" s="20">
        <f t="shared" si="105"/>
        <v>-0.10246801912391781</v>
      </c>
      <c r="L709" s="19">
        <v>33752217</v>
      </c>
      <c r="M709" s="19">
        <v>27541</v>
      </c>
    </row>
    <row r="710" spans="2:13" ht="15.75" customHeight="1" hidden="1" outlineLevel="2">
      <c r="B710" s="30" t="s">
        <v>282</v>
      </c>
      <c r="C710" s="30" t="s">
        <v>283</v>
      </c>
      <c r="D710" s="53">
        <v>42642</v>
      </c>
      <c r="E710" s="72" t="s">
        <v>29</v>
      </c>
      <c r="F710" s="35">
        <v>4</v>
      </c>
      <c r="G710" s="18" t="e">
        <f aca="true" t="shared" si="106" ref="G710:G711">ROUNDUP(DATEDIF(D710,$B$56,"d")/7,0)</f>
        <v>#VALUE!</v>
      </c>
      <c r="H710" s="19">
        <v>299320</v>
      </c>
      <c r="I710" s="19">
        <v>373</v>
      </c>
      <c r="J710" s="19">
        <v>347300</v>
      </c>
      <c r="K710" s="20">
        <f t="shared" si="105"/>
        <v>-0.13815145407428736</v>
      </c>
      <c r="L710" s="19">
        <v>34051537</v>
      </c>
      <c r="M710" s="19">
        <v>27914</v>
      </c>
    </row>
    <row r="711" spans="2:13" ht="15.75" customHeight="1" hidden="1" outlineLevel="2">
      <c r="B711" s="30" t="s">
        <v>282</v>
      </c>
      <c r="C711" s="30" t="s">
        <v>283</v>
      </c>
      <c r="D711" s="53">
        <v>42642</v>
      </c>
      <c r="E711" s="72" t="s">
        <v>29</v>
      </c>
      <c r="F711" s="35">
        <v>4</v>
      </c>
      <c r="G711" s="18" t="e">
        <f t="shared" si="106"/>
        <v>#VALUE!</v>
      </c>
      <c r="H711" s="19">
        <v>333960</v>
      </c>
      <c r="I711" s="19">
        <v>280</v>
      </c>
      <c r="J711" s="19">
        <v>299320</v>
      </c>
      <c r="K711" s="20">
        <f t="shared" si="105"/>
        <v>0.11572898570092209</v>
      </c>
      <c r="L711" s="19">
        <v>34385497</v>
      </c>
      <c r="M711" s="19">
        <v>28194</v>
      </c>
    </row>
    <row r="712" spans="2:13" ht="15.75" customHeight="1" hidden="1" outlineLevel="2">
      <c r="B712" s="30" t="s">
        <v>282</v>
      </c>
      <c r="C712" s="30" t="s">
        <v>283</v>
      </c>
      <c r="D712" s="53">
        <v>42642</v>
      </c>
      <c r="E712" s="72" t="s">
        <v>29</v>
      </c>
      <c r="F712" s="35">
        <v>3</v>
      </c>
      <c r="G712" s="18" t="e">
        <f>ROUNDUP(DATEDIF(D712,$B$67,"d")/7,0)</f>
        <v>#VALUE!</v>
      </c>
      <c r="H712" s="19">
        <v>311030</v>
      </c>
      <c r="I712" s="19">
        <v>428</v>
      </c>
      <c r="J712" s="19">
        <v>333960</v>
      </c>
      <c r="K712" s="20">
        <f t="shared" si="105"/>
        <v>-0.06866091747514673</v>
      </c>
      <c r="L712" s="19">
        <v>34696527</v>
      </c>
      <c r="M712" s="19">
        <v>28622</v>
      </c>
    </row>
    <row r="713" spans="2:13" ht="15.75" customHeight="1" hidden="1" outlineLevel="2">
      <c r="B713" s="34" t="s">
        <v>282</v>
      </c>
      <c r="C713" s="34" t="s">
        <v>283</v>
      </c>
      <c r="D713" s="15">
        <v>42642</v>
      </c>
      <c r="E713" s="16" t="s">
        <v>29</v>
      </c>
      <c r="F713" s="17">
        <v>3</v>
      </c>
      <c r="G713" s="18" t="e">
        <f>ROUNDUP(DATEDIF(D713,$B$65,"d")/7,0)</f>
        <v>#VALUE!</v>
      </c>
      <c r="H713" s="19">
        <v>343790</v>
      </c>
      <c r="I713" s="19">
        <v>355</v>
      </c>
      <c r="J713" s="19">
        <v>311030</v>
      </c>
      <c r="K713" s="20">
        <f t="shared" si="105"/>
        <v>0.1053274603735974</v>
      </c>
      <c r="L713" s="19">
        <v>35046717</v>
      </c>
      <c r="M713" s="19">
        <v>28985</v>
      </c>
    </row>
    <row r="714" spans="2:13" ht="15.75" customHeight="1" hidden="1" outlineLevel="2">
      <c r="B714" s="34" t="s">
        <v>282</v>
      </c>
      <c r="C714" s="34" t="s">
        <v>283</v>
      </c>
      <c r="D714" s="15">
        <v>42642</v>
      </c>
      <c r="E714" s="16" t="s">
        <v>29</v>
      </c>
      <c r="F714" s="17">
        <v>3</v>
      </c>
      <c r="G714" s="18" t="e">
        <f>ROUNDUP(DATEDIF(D714,$B$74,"d")/7,0)</f>
        <v>#VALUE!</v>
      </c>
      <c r="H714" s="19">
        <v>486390</v>
      </c>
      <c r="I714" s="19">
        <v>628</v>
      </c>
      <c r="J714" s="19">
        <v>343790</v>
      </c>
      <c r="K714" s="20">
        <f t="shared" si="105"/>
        <v>0.4147880973850316</v>
      </c>
      <c r="L714" s="19">
        <v>35542707</v>
      </c>
      <c r="M714" s="19">
        <v>29625</v>
      </c>
    </row>
    <row r="715" spans="2:13" ht="15.75" customHeight="1" hidden="1" outlineLevel="2">
      <c r="B715" s="34" t="s">
        <v>282</v>
      </c>
      <c r="C715" s="34" t="s">
        <v>283</v>
      </c>
      <c r="D715" s="15">
        <v>42642</v>
      </c>
      <c r="E715" s="16" t="s">
        <v>29</v>
      </c>
      <c r="F715" s="17">
        <v>2</v>
      </c>
      <c r="G715" s="18" t="e">
        <f>ROUNDUP(DATEDIF(D715,$B$82,"d")/7,0)</f>
        <v>#VALUE!</v>
      </c>
      <c r="H715" s="19">
        <v>330220</v>
      </c>
      <c r="I715" s="19">
        <v>279</v>
      </c>
      <c r="J715" s="19">
        <v>486390</v>
      </c>
      <c r="K715" s="20">
        <f t="shared" si="105"/>
        <v>-0.32107979193651187</v>
      </c>
      <c r="L715" s="19">
        <v>35872927</v>
      </c>
      <c r="M715" s="19">
        <v>29904</v>
      </c>
    </row>
    <row r="716" spans="2:13" ht="15.75" customHeight="1" hidden="1" outlineLevel="2">
      <c r="B716" s="34" t="s">
        <v>282</v>
      </c>
      <c r="C716" s="34" t="s">
        <v>283</v>
      </c>
      <c r="D716" s="15">
        <v>42642</v>
      </c>
      <c r="E716" s="16" t="s">
        <v>29</v>
      </c>
      <c r="F716" s="17">
        <v>1</v>
      </c>
      <c r="G716" s="18" t="e">
        <f>ROUNDUP(DATEDIF(D716,$B$64,"d")/7,0)</f>
        <v>#VALUE!</v>
      </c>
      <c r="H716" s="19">
        <v>217160</v>
      </c>
      <c r="I716" s="19">
        <v>168</v>
      </c>
      <c r="J716" s="19">
        <v>330220</v>
      </c>
      <c r="K716" s="20">
        <f t="shared" si="105"/>
        <v>-0.34237780873357154</v>
      </c>
      <c r="L716" s="19">
        <v>36097287</v>
      </c>
      <c r="M716" s="19">
        <v>30081</v>
      </c>
    </row>
    <row r="717" spans="2:13" ht="15.75" customHeight="1" hidden="1" outlineLevel="2">
      <c r="B717" s="34" t="s">
        <v>282</v>
      </c>
      <c r="C717" s="34" t="s">
        <v>283</v>
      </c>
      <c r="D717" s="15">
        <v>42642</v>
      </c>
      <c r="E717" s="16" t="s">
        <v>29</v>
      </c>
      <c r="F717" s="17">
        <v>1</v>
      </c>
      <c r="G717" s="18" t="e">
        <f>ROUNDUP(DATEDIF(D717,$B$73,"d")/7,0)</f>
        <v>#VALUE!</v>
      </c>
      <c r="H717" s="19">
        <v>226700</v>
      </c>
      <c r="I717" s="19">
        <v>187</v>
      </c>
      <c r="J717" s="19">
        <v>217160</v>
      </c>
      <c r="K717" s="20">
        <f t="shared" si="105"/>
        <v>0.043930742309817646</v>
      </c>
      <c r="L717" s="19">
        <v>36353987</v>
      </c>
      <c r="M717" s="19">
        <v>30286</v>
      </c>
    </row>
    <row r="718" spans="2:13" ht="15.75" customHeight="1" hidden="1" outlineLevel="2">
      <c r="B718" s="34" t="s">
        <v>282</v>
      </c>
      <c r="C718" s="34" t="s">
        <v>283</v>
      </c>
      <c r="D718" s="15">
        <v>42642</v>
      </c>
      <c r="E718" s="16" t="s">
        <v>29</v>
      </c>
      <c r="F718" s="17">
        <v>1</v>
      </c>
      <c r="G718" s="18" t="e">
        <f>ROUNDUP(DATEDIF(D718,$B$74,"d")/7,0)</f>
        <v>#VALUE!</v>
      </c>
      <c r="H718" s="19">
        <v>231000</v>
      </c>
      <c r="I718" s="19">
        <v>201</v>
      </c>
      <c r="J718" s="19">
        <v>226700</v>
      </c>
      <c r="K718" s="20">
        <f t="shared" si="105"/>
        <v>0.018967798853109837</v>
      </c>
      <c r="L718" s="19">
        <v>36585487</v>
      </c>
      <c r="M718" s="19">
        <v>30488</v>
      </c>
    </row>
    <row r="719" spans="2:13" ht="15.75" customHeight="1" hidden="1" outlineLevel="2">
      <c r="B719" s="34" t="s">
        <v>282</v>
      </c>
      <c r="C719" s="34" t="s">
        <v>283</v>
      </c>
      <c r="D719" s="15">
        <v>42642</v>
      </c>
      <c r="E719" s="16" t="s">
        <v>29</v>
      </c>
      <c r="F719" s="17">
        <v>1</v>
      </c>
      <c r="G719" s="18" t="e">
        <f>ROUNDUP(DATEDIF(D719,$B$76,"d")/7,0)</f>
        <v>#VALUE!</v>
      </c>
      <c r="H719" s="19">
        <v>145380</v>
      </c>
      <c r="I719" s="19">
        <v>105</v>
      </c>
      <c r="J719" s="19">
        <v>231000</v>
      </c>
      <c r="K719" s="20">
        <f t="shared" si="105"/>
        <v>-0.3706493506493507</v>
      </c>
      <c r="L719" s="19">
        <v>36776467</v>
      </c>
      <c r="M719" s="19">
        <v>30639</v>
      </c>
    </row>
    <row r="720" spans="2:13" ht="15.75" customHeight="1" hidden="1" outlineLevel="2">
      <c r="B720" s="34" t="s">
        <v>282</v>
      </c>
      <c r="C720" s="34" t="s">
        <v>283</v>
      </c>
      <c r="D720" s="15">
        <v>42642</v>
      </c>
      <c r="E720" s="16" t="s">
        <v>29</v>
      </c>
      <c r="F720" s="17">
        <v>1</v>
      </c>
      <c r="G720" s="18" t="e">
        <f>ROUNDUP(DATEDIF(D720,$B$85,"d")/7,0)</f>
        <v>#VALUE!</v>
      </c>
      <c r="H720" s="19">
        <v>97320</v>
      </c>
      <c r="I720" s="19">
        <v>89</v>
      </c>
      <c r="J720" s="19">
        <v>145380</v>
      </c>
      <c r="K720" s="20">
        <f t="shared" si="105"/>
        <v>-0.33058192323565827</v>
      </c>
      <c r="L720" s="19">
        <v>36873787</v>
      </c>
      <c r="M720" s="19">
        <v>30728</v>
      </c>
    </row>
    <row r="721" spans="2:13" ht="15.75" customHeight="1" hidden="1" outlineLevel="2">
      <c r="B721" s="34" t="s">
        <v>282</v>
      </c>
      <c r="C721" s="34" t="s">
        <v>283</v>
      </c>
      <c r="D721" s="15">
        <v>42642</v>
      </c>
      <c r="E721" s="16" t="s">
        <v>29</v>
      </c>
      <c r="F721" s="17">
        <v>1</v>
      </c>
      <c r="G721" s="18" t="e">
        <f>ROUNDUP(DATEDIF(D721,$B$71,"d")/7,0)</f>
        <v>#VALUE!</v>
      </c>
      <c r="H721" s="19">
        <v>156910</v>
      </c>
      <c r="I721" s="19">
        <v>119</v>
      </c>
      <c r="J721" s="19">
        <v>97320</v>
      </c>
      <c r="K721" s="20">
        <f t="shared" si="105"/>
        <v>0.6123099054665022</v>
      </c>
      <c r="L721" s="19">
        <v>37030697</v>
      </c>
      <c r="M721" s="19">
        <v>30847</v>
      </c>
    </row>
    <row r="722" spans="2:13" ht="15.75" customHeight="1" hidden="1" outlineLevel="2">
      <c r="B722" s="34" t="s">
        <v>282</v>
      </c>
      <c r="C722" s="34" t="s">
        <v>283</v>
      </c>
      <c r="D722" s="15">
        <v>42642</v>
      </c>
      <c r="E722" s="16" t="s">
        <v>29</v>
      </c>
      <c r="F722" s="17">
        <v>1</v>
      </c>
      <c r="G722" s="18" t="e">
        <f>ROUNDUP(DATEDIF(D722,$B$77,"d")/7,0)</f>
        <v>#VALUE!</v>
      </c>
      <c r="H722" s="19">
        <v>51800</v>
      </c>
      <c r="I722" s="19">
        <v>45</v>
      </c>
      <c r="J722" s="19">
        <v>156910</v>
      </c>
      <c r="K722" s="20">
        <f t="shared" si="105"/>
        <v>-0.6698744503218406</v>
      </c>
      <c r="L722" s="19">
        <v>37082497</v>
      </c>
      <c r="M722" s="19">
        <v>30892</v>
      </c>
    </row>
    <row r="723" spans="2:13" ht="15.75" customHeight="1" hidden="1" outlineLevel="2">
      <c r="B723" s="34" t="s">
        <v>282</v>
      </c>
      <c r="C723" s="34" t="s">
        <v>283</v>
      </c>
      <c r="D723" s="15">
        <v>42642</v>
      </c>
      <c r="E723" s="16" t="s">
        <v>29</v>
      </c>
      <c r="F723" s="17">
        <v>1</v>
      </c>
      <c r="G723" s="18" t="e">
        <f>ROUNDUP(DATEDIF(D723,$B$82,"d")/7,0)</f>
        <v>#VALUE!</v>
      </c>
      <c r="H723" s="19">
        <v>241480</v>
      </c>
      <c r="I723" s="19">
        <v>252</v>
      </c>
      <c r="J723" s="19">
        <v>51800</v>
      </c>
      <c r="K723" s="20">
        <f t="shared" si="105"/>
        <v>3.6617760617760617</v>
      </c>
      <c r="L723" s="19">
        <v>37360177</v>
      </c>
      <c r="M723" s="19">
        <v>31176</v>
      </c>
    </row>
    <row r="724" spans="2:13" ht="15.75" customHeight="1" hidden="1" outlineLevel="2">
      <c r="B724" s="34" t="s">
        <v>282</v>
      </c>
      <c r="C724" s="34" t="s">
        <v>283</v>
      </c>
      <c r="D724" s="15">
        <v>42642</v>
      </c>
      <c r="E724" s="16" t="s">
        <v>29</v>
      </c>
      <c r="F724" s="17">
        <v>1</v>
      </c>
      <c r="G724" s="18" t="e">
        <f>ROUNDUP(DATEDIF(D724,$B$100,"d")/7,0)</f>
        <v>#VALUE!</v>
      </c>
      <c r="H724" s="19">
        <v>168895</v>
      </c>
      <c r="I724" s="19">
        <v>273</v>
      </c>
      <c r="J724" s="19"/>
      <c r="K724" s="20">
        <f t="shared" si="105"/>
        <v>0</v>
      </c>
      <c r="L724" s="19">
        <v>37581072</v>
      </c>
      <c r="M724" s="19">
        <v>31471</v>
      </c>
    </row>
    <row r="725" spans="2:13" ht="15.75" customHeight="1" hidden="1" outlineLevel="2">
      <c r="B725" s="34" t="s">
        <v>282</v>
      </c>
      <c r="C725" s="34" t="s">
        <v>283</v>
      </c>
      <c r="D725" s="15">
        <v>42642</v>
      </c>
      <c r="E725" s="16" t="s">
        <v>29</v>
      </c>
      <c r="F725" s="17">
        <v>3</v>
      </c>
      <c r="G725" s="18" t="e">
        <f>ROUNDUP(DATEDIF(D725,$B$43,"d")/7,0)</f>
        <v>#VALUE!</v>
      </c>
      <c r="H725" s="19">
        <v>258240</v>
      </c>
      <c r="I725" s="19">
        <v>214</v>
      </c>
      <c r="J725" s="19"/>
      <c r="K725" s="20"/>
      <c r="L725" s="19"/>
      <c r="M725" s="19"/>
    </row>
    <row r="726" spans="1:13" s="28" customFormat="1" ht="15.75" customHeight="1" hidden="1" outlineLevel="1">
      <c r="A726" s="28">
        <v>1</v>
      </c>
      <c r="B726" s="37" t="s">
        <v>284</v>
      </c>
      <c r="C726" s="37"/>
      <c r="D726" s="23"/>
      <c r="E726" s="24"/>
      <c r="F726" s="25"/>
      <c r="G726" s="26"/>
      <c r="H726" s="23">
        <f>SUBTOTAL(9,'2017.01.02. - 2017.12.31.  alapadatok'!$H$708:$H$725)</f>
        <v>4633845</v>
      </c>
      <c r="I726" s="23">
        <f>SUBTOTAL(9,'2017.01.02. - 2017.12.31.  alapadatok'!$I$708:$I$725)</f>
        <v>4627</v>
      </c>
      <c r="J726" s="23"/>
      <c r="K726" s="27"/>
      <c r="L726" s="23"/>
      <c r="M726" s="23"/>
    </row>
    <row r="727" spans="2:13" ht="15.75" customHeight="1" hidden="1" outlineLevel="2">
      <c r="B727" s="34" t="s">
        <v>285</v>
      </c>
      <c r="C727" s="34" t="s">
        <v>286</v>
      </c>
      <c r="D727" s="15">
        <v>42530</v>
      </c>
      <c r="E727" s="16" t="s">
        <v>18</v>
      </c>
      <c r="F727" s="17"/>
      <c r="G727" s="18" t="e">
        <f>ROUNDUP(DATEDIF(D727,$B$134,"d")/7,0)</f>
        <v>#VALUE!</v>
      </c>
      <c r="H727" s="19">
        <v>21600</v>
      </c>
      <c r="I727" s="19">
        <v>27</v>
      </c>
      <c r="J727" s="19"/>
      <c r="K727" s="20">
        <f>IF(J727&lt;&gt;0,-(J727-H727)/J727,"")</f>
        <v>0</v>
      </c>
      <c r="L727" s="19">
        <v>650474</v>
      </c>
      <c r="M727" s="19">
        <v>1305</v>
      </c>
    </row>
    <row r="728" spans="1:13" s="28" customFormat="1" ht="15.75" customHeight="1" hidden="1" outlineLevel="1">
      <c r="A728" s="28">
        <v>1</v>
      </c>
      <c r="B728" s="37" t="s">
        <v>287</v>
      </c>
      <c r="C728" s="37"/>
      <c r="D728" s="23"/>
      <c r="E728" s="24"/>
      <c r="F728" s="25"/>
      <c r="G728" s="26"/>
      <c r="H728" s="23">
        <f>SUBTOTAL(9,'2017.01.02. - 2017.12.31.  alapadatok'!$H$727:$H$727)</f>
        <v>21600</v>
      </c>
      <c r="I728" s="23">
        <f>SUBTOTAL(9,'2017.01.02. - 2017.12.31.  alapadatok'!$I$727:$I$727)</f>
        <v>27</v>
      </c>
      <c r="J728" s="23"/>
      <c r="K728" s="27"/>
      <c r="L728" s="23"/>
      <c r="M728" s="23"/>
    </row>
    <row r="729" spans="2:13" ht="15.75" customHeight="1" hidden="1" outlineLevel="2">
      <c r="B729" s="34" t="s">
        <v>288</v>
      </c>
      <c r="C729" s="34" t="s">
        <v>288</v>
      </c>
      <c r="D729" s="15">
        <v>42775</v>
      </c>
      <c r="E729" s="16" t="s">
        <v>69</v>
      </c>
      <c r="F729" s="17"/>
      <c r="G729" s="18" t="e">
        <f>ROUNDUP(DATEDIF(D729,$B$65,"d")/7,0)</f>
        <v>#VALUE!</v>
      </c>
      <c r="H729" s="19">
        <v>14040522</v>
      </c>
      <c r="I729" s="19">
        <v>10323</v>
      </c>
      <c r="J729" s="19"/>
      <c r="K729" s="20">
        <f aca="true" t="shared" si="107" ref="K729:K745">IF(J729&lt;&gt;0,-(J729-H729)/J729,"")</f>
        <v>0</v>
      </c>
      <c r="L729" s="19">
        <v>15895592</v>
      </c>
      <c r="M729" s="19">
        <v>11616</v>
      </c>
    </row>
    <row r="730" spans="2:13" ht="15.75" customHeight="1" hidden="1" outlineLevel="2">
      <c r="B730" s="30" t="s">
        <v>288</v>
      </c>
      <c r="C730" s="30" t="s">
        <v>288</v>
      </c>
      <c r="D730" s="15">
        <v>42775</v>
      </c>
      <c r="E730" s="30" t="s">
        <v>69</v>
      </c>
      <c r="F730" s="31"/>
      <c r="G730" s="18" t="e">
        <f>ROUNDUP(DATEDIF(D730,$B$74,"d")/7,0)</f>
        <v>#VALUE!</v>
      </c>
      <c r="H730" s="19">
        <v>7943173</v>
      </c>
      <c r="I730" s="32">
        <v>5872</v>
      </c>
      <c r="J730" s="19">
        <v>14040522</v>
      </c>
      <c r="K730" s="20">
        <f t="shared" si="107"/>
        <v>-0.4342679709486585</v>
      </c>
      <c r="L730" s="32">
        <v>24705205</v>
      </c>
      <c r="M730" s="32">
        <v>18189</v>
      </c>
    </row>
    <row r="731" spans="2:13" ht="15.75" customHeight="1" hidden="1" outlineLevel="2">
      <c r="B731" s="30" t="s">
        <v>288</v>
      </c>
      <c r="C731" s="30" t="s">
        <v>288</v>
      </c>
      <c r="D731" s="15">
        <v>42775</v>
      </c>
      <c r="E731" s="30" t="s">
        <v>69</v>
      </c>
      <c r="F731" s="31"/>
      <c r="G731" s="18" t="e">
        <f>ROUNDUP(DATEDIF(D731,$B$82,"d")/7,0)</f>
        <v>#VALUE!</v>
      </c>
      <c r="H731" s="19">
        <v>4862695</v>
      </c>
      <c r="I731" s="32">
        <v>3530</v>
      </c>
      <c r="J731" s="19">
        <v>7943173</v>
      </c>
      <c r="K731" s="20">
        <f t="shared" si="107"/>
        <v>-0.3878145421231541</v>
      </c>
      <c r="L731" s="32">
        <v>30042420</v>
      </c>
      <c r="M731" s="32">
        <v>22098</v>
      </c>
    </row>
    <row r="732" spans="2:13" ht="15.75" customHeight="1" hidden="1" outlineLevel="2">
      <c r="B732" s="30" t="s">
        <v>288</v>
      </c>
      <c r="C732" s="30" t="s">
        <v>288</v>
      </c>
      <c r="D732" s="15">
        <v>42775</v>
      </c>
      <c r="E732" s="30" t="s">
        <v>69</v>
      </c>
      <c r="F732" s="31"/>
      <c r="G732" s="18" t="e">
        <f>ROUNDUP(DATEDIF(D732,$B$64,"d")/7,0)</f>
        <v>#VALUE!</v>
      </c>
      <c r="H732" s="19">
        <v>2452040</v>
      </c>
      <c r="I732" s="32">
        <v>1669</v>
      </c>
      <c r="J732" s="19">
        <v>4862695</v>
      </c>
      <c r="K732" s="20">
        <f t="shared" si="107"/>
        <v>-0.49574464365953447</v>
      </c>
      <c r="L732" s="32">
        <v>32764540</v>
      </c>
      <c r="M732" s="32">
        <v>23976</v>
      </c>
    </row>
    <row r="733" spans="2:13" ht="15.75" customHeight="1" hidden="1" outlineLevel="2">
      <c r="B733" s="30" t="s">
        <v>288</v>
      </c>
      <c r="C733" s="30" t="s">
        <v>288</v>
      </c>
      <c r="D733" s="15">
        <v>42775</v>
      </c>
      <c r="E733" s="30" t="s">
        <v>69</v>
      </c>
      <c r="F733" s="31"/>
      <c r="G733" s="18" t="e">
        <f>ROUNDUP(DATEDIF(D733,$B$73,"d")/7,0)</f>
        <v>#VALUE!</v>
      </c>
      <c r="H733" s="19">
        <v>1802230</v>
      </c>
      <c r="I733" s="32">
        <v>1227</v>
      </c>
      <c r="J733" s="19">
        <v>2452040</v>
      </c>
      <c r="K733" s="20">
        <f t="shared" si="107"/>
        <v>-0.26500791177957944</v>
      </c>
      <c r="L733" s="79">
        <v>34568470</v>
      </c>
      <c r="M733" s="36">
        <v>25205</v>
      </c>
    </row>
    <row r="734" spans="2:13" ht="15.75" customHeight="1" hidden="1" outlineLevel="2">
      <c r="B734" s="30" t="s">
        <v>288</v>
      </c>
      <c r="C734" s="30" t="s">
        <v>288</v>
      </c>
      <c r="D734" s="15">
        <v>42775</v>
      </c>
      <c r="E734" s="30" t="s">
        <v>69</v>
      </c>
      <c r="F734" s="31"/>
      <c r="G734" s="35" t="e">
        <f>ROUNDUP(DATEDIF(D734,$B$74,"d")/7,0)</f>
        <v>#VALUE!</v>
      </c>
      <c r="H734" s="19">
        <v>1101675</v>
      </c>
      <c r="I734" s="19">
        <v>1035</v>
      </c>
      <c r="J734" s="30">
        <v>1802230</v>
      </c>
      <c r="K734" s="30">
        <f t="shared" si="107"/>
        <v>-0.38871564672655545</v>
      </c>
      <c r="L734" s="30">
        <v>36368975</v>
      </c>
      <c r="M734" s="30">
        <v>26832</v>
      </c>
    </row>
    <row r="735" spans="2:13" ht="15.75" customHeight="1" hidden="1" outlineLevel="2">
      <c r="B735" s="34" t="s">
        <v>288</v>
      </c>
      <c r="C735" s="34" t="s">
        <v>288</v>
      </c>
      <c r="D735" s="15">
        <v>42775</v>
      </c>
      <c r="E735" s="16" t="s">
        <v>69</v>
      </c>
      <c r="F735" s="17"/>
      <c r="G735" s="18" t="e">
        <f>ROUNDUP(DATEDIF(D735,$B$76,"d")/7,0)</f>
        <v>#VALUE!</v>
      </c>
      <c r="H735" s="42">
        <v>439795</v>
      </c>
      <c r="I735" s="42">
        <v>409</v>
      </c>
      <c r="J735" s="47">
        <v>1101675</v>
      </c>
      <c r="K735" s="20">
        <f t="shared" si="107"/>
        <v>-0.6007942451267388</v>
      </c>
      <c r="L735" s="32">
        <v>36902740</v>
      </c>
      <c r="M735" s="32">
        <v>27356</v>
      </c>
    </row>
    <row r="736" spans="2:13" ht="15.75" customHeight="1" hidden="1" outlineLevel="2">
      <c r="B736" s="30" t="s">
        <v>288</v>
      </c>
      <c r="C736" s="30" t="s">
        <v>288</v>
      </c>
      <c r="D736" s="15">
        <v>42775</v>
      </c>
      <c r="E736" s="30" t="s">
        <v>69</v>
      </c>
      <c r="F736" s="31"/>
      <c r="G736" s="35" t="e">
        <f>ROUNDUP(DATEDIF(D736,$B$85,"d")/7,0)</f>
        <v>#VALUE!</v>
      </c>
      <c r="H736" s="56">
        <v>264000</v>
      </c>
      <c r="I736" s="36">
        <v>251</v>
      </c>
      <c r="J736" s="30">
        <v>439795</v>
      </c>
      <c r="K736" s="30">
        <f t="shared" si="107"/>
        <v>-0.3997203242419764</v>
      </c>
      <c r="L736" s="30">
        <v>37195610</v>
      </c>
      <c r="M736" s="30">
        <v>27641</v>
      </c>
    </row>
    <row r="737" spans="2:13" ht="15.75" customHeight="1" hidden="1" outlineLevel="2">
      <c r="B737" s="34" t="s">
        <v>288</v>
      </c>
      <c r="C737" s="34" t="s">
        <v>288</v>
      </c>
      <c r="D737" s="15">
        <v>42775</v>
      </c>
      <c r="E737" s="16" t="s">
        <v>69</v>
      </c>
      <c r="F737" s="17"/>
      <c r="G737" s="18" t="e">
        <f>ROUNDUP(DATEDIF(D737,$B$71,"d")/7,0)</f>
        <v>#VALUE!</v>
      </c>
      <c r="H737" s="19">
        <v>78870</v>
      </c>
      <c r="I737" s="19">
        <v>90</v>
      </c>
      <c r="J737" s="19">
        <v>264000</v>
      </c>
      <c r="K737" s="20">
        <f t="shared" si="107"/>
        <v>-0.70125</v>
      </c>
      <c r="L737" s="19">
        <v>37269880</v>
      </c>
      <c r="M737" s="19">
        <v>27726</v>
      </c>
    </row>
    <row r="738" spans="2:13" ht="15.75" customHeight="1" hidden="1" outlineLevel="2">
      <c r="B738" s="34" t="s">
        <v>288</v>
      </c>
      <c r="C738" s="34" t="s">
        <v>288</v>
      </c>
      <c r="D738" s="15">
        <v>42775</v>
      </c>
      <c r="E738" s="16" t="s">
        <v>69</v>
      </c>
      <c r="F738" s="17"/>
      <c r="G738" s="35" t="e">
        <f>ROUNDUP(DATEDIF(D738,$B$77,"d")/7,0)</f>
        <v>#VALUE!</v>
      </c>
      <c r="H738" s="19">
        <v>181750</v>
      </c>
      <c r="I738" s="36">
        <v>198</v>
      </c>
      <c r="J738" s="19">
        <v>78870</v>
      </c>
      <c r="K738" s="20">
        <f t="shared" si="107"/>
        <v>1.304425003169773</v>
      </c>
      <c r="L738" s="19">
        <v>37470700</v>
      </c>
      <c r="M738" s="36">
        <v>27940</v>
      </c>
    </row>
    <row r="739" spans="2:13" ht="15.75" customHeight="1" hidden="1" outlineLevel="2">
      <c r="B739" s="34" t="s">
        <v>288</v>
      </c>
      <c r="C739" s="34" t="s">
        <v>288</v>
      </c>
      <c r="D739" s="15">
        <v>42775</v>
      </c>
      <c r="E739" s="16" t="s">
        <v>69</v>
      </c>
      <c r="F739" s="17"/>
      <c r="G739" s="18" t="e">
        <f>ROUNDUP(DATEDIF(D739,$B$82,"d")/7,0)</f>
        <v>#VALUE!</v>
      </c>
      <c r="H739" s="19">
        <v>87900</v>
      </c>
      <c r="I739" s="19">
        <v>79</v>
      </c>
      <c r="J739" s="19">
        <v>181750</v>
      </c>
      <c r="K739" s="20">
        <f t="shared" si="107"/>
        <v>-0.5163686382393398</v>
      </c>
      <c r="L739" s="19">
        <v>37573300</v>
      </c>
      <c r="M739" s="19">
        <v>28041</v>
      </c>
    </row>
    <row r="740" spans="2:13" ht="15.75" customHeight="1" hidden="1" outlineLevel="2">
      <c r="B740" s="34" t="s">
        <v>288</v>
      </c>
      <c r="C740" s="34" t="s">
        <v>288</v>
      </c>
      <c r="D740" s="15">
        <v>42775</v>
      </c>
      <c r="E740" s="16" t="s">
        <v>69</v>
      </c>
      <c r="F740" s="17"/>
      <c r="G740" s="18" t="e">
        <f>ROUNDUP(DATEDIF(D740,$B$89,"d")/7,0)</f>
        <v>#VALUE!</v>
      </c>
      <c r="H740" s="19">
        <v>158080</v>
      </c>
      <c r="I740" s="19">
        <v>194</v>
      </c>
      <c r="J740" s="19">
        <v>87900</v>
      </c>
      <c r="K740" s="20">
        <f t="shared" si="107"/>
        <v>0.7984072810011377</v>
      </c>
      <c r="L740" s="19">
        <v>37731380</v>
      </c>
      <c r="M740" s="19">
        <v>28235</v>
      </c>
    </row>
    <row r="741" spans="2:13" ht="15.75" customHeight="1" hidden="1" outlineLevel="2">
      <c r="B741" s="34" t="s">
        <v>288</v>
      </c>
      <c r="C741" s="34" t="s">
        <v>288</v>
      </c>
      <c r="D741" s="15">
        <v>42775</v>
      </c>
      <c r="E741" s="16" t="s">
        <v>69</v>
      </c>
      <c r="F741" s="17"/>
      <c r="G741" s="18" t="e">
        <f>ROUNDUP(DATEDIF(D741,$B$91,"d")/7,0)</f>
        <v>#VALUE!</v>
      </c>
      <c r="H741" s="19">
        <v>1800</v>
      </c>
      <c r="I741" s="19">
        <v>2</v>
      </c>
      <c r="J741" s="19">
        <v>158080</v>
      </c>
      <c r="K741" s="20">
        <f t="shared" si="107"/>
        <v>-0.9886133603238867</v>
      </c>
      <c r="L741" s="19">
        <v>37733180</v>
      </c>
      <c r="M741" s="19">
        <v>28285</v>
      </c>
    </row>
    <row r="742" spans="2:13" ht="15.75" customHeight="1" hidden="1" outlineLevel="2">
      <c r="B742" s="34" t="s">
        <v>288</v>
      </c>
      <c r="C742" s="34" t="s">
        <v>288</v>
      </c>
      <c r="D742" s="15">
        <v>42775</v>
      </c>
      <c r="E742" s="16" t="s">
        <v>69</v>
      </c>
      <c r="F742" s="17"/>
      <c r="G742" s="18" t="e">
        <f>ROUNDUP(DATEDIF(D742,$B$100,"d")/7,0)</f>
        <v>#VALUE!</v>
      </c>
      <c r="H742" s="19">
        <v>34700</v>
      </c>
      <c r="I742" s="19">
        <v>52</v>
      </c>
      <c r="J742" s="19">
        <v>1800</v>
      </c>
      <c r="K742" s="20">
        <f t="shared" si="107"/>
        <v>18.27777777777778</v>
      </c>
      <c r="L742" s="19">
        <v>37767880</v>
      </c>
      <c r="M742" s="19">
        <v>28337</v>
      </c>
    </row>
    <row r="743" spans="2:13" ht="15.75" customHeight="1" hidden="1" outlineLevel="2">
      <c r="B743" s="34" t="s">
        <v>288</v>
      </c>
      <c r="C743" s="34" t="s">
        <v>288</v>
      </c>
      <c r="D743" s="15">
        <v>42775</v>
      </c>
      <c r="E743" s="16" t="s">
        <v>69</v>
      </c>
      <c r="F743" s="17"/>
      <c r="G743" s="18" t="e">
        <f>ROUNDUP(DATEDIF(D743,$B$98,"d")/7,0)</f>
        <v>#VALUE!</v>
      </c>
      <c r="H743" s="19">
        <v>32850</v>
      </c>
      <c r="I743" s="19">
        <v>48</v>
      </c>
      <c r="J743" s="19">
        <v>34700</v>
      </c>
      <c r="K743" s="20">
        <f t="shared" si="107"/>
        <v>-0.053314121037463975</v>
      </c>
      <c r="L743" s="19">
        <v>37837790</v>
      </c>
      <c r="M743" s="19">
        <v>28453</v>
      </c>
    </row>
    <row r="744" spans="2:13" ht="15.75" customHeight="1" hidden="1" outlineLevel="2">
      <c r="B744" s="34" t="s">
        <v>288</v>
      </c>
      <c r="C744" s="34" t="s">
        <v>288</v>
      </c>
      <c r="D744" s="15">
        <v>42775</v>
      </c>
      <c r="E744" s="16" t="s">
        <v>69</v>
      </c>
      <c r="F744" s="17"/>
      <c r="G744" s="18" t="e">
        <f>ROUNDUP(DATEDIF(D744,$B$102,"d")/7,0)</f>
        <v>#VALUE!</v>
      </c>
      <c r="H744" s="19">
        <v>4200</v>
      </c>
      <c r="I744" s="19">
        <v>4</v>
      </c>
      <c r="J744" s="19">
        <v>32850</v>
      </c>
      <c r="K744" s="20">
        <f t="shared" si="107"/>
        <v>-0.8721461187214612</v>
      </c>
      <c r="L744" s="19">
        <v>37841990</v>
      </c>
      <c r="M744" s="19">
        <v>28457</v>
      </c>
    </row>
    <row r="745" spans="2:13" ht="15.75" customHeight="1" hidden="1" outlineLevel="2">
      <c r="B745" s="34" t="s">
        <v>288</v>
      </c>
      <c r="C745" s="34" t="s">
        <v>288</v>
      </c>
      <c r="D745" s="15">
        <v>42775</v>
      </c>
      <c r="E745" s="16" t="s">
        <v>69</v>
      </c>
      <c r="F745" s="17"/>
      <c r="G745" s="18" t="e">
        <f>ROUNDUP(DATEDIF(D745,$B$110,"d")/7,0)</f>
        <v>#VALUE!</v>
      </c>
      <c r="H745" s="19">
        <v>29200</v>
      </c>
      <c r="I745" s="19">
        <v>45</v>
      </c>
      <c r="J745" s="19">
        <v>4200</v>
      </c>
      <c r="K745" s="20">
        <f t="shared" si="107"/>
        <v>5.9523809523809526</v>
      </c>
      <c r="L745" s="19">
        <v>37870590</v>
      </c>
      <c r="M745" s="19">
        <v>28501</v>
      </c>
    </row>
    <row r="746" spans="1:13" s="28" customFormat="1" ht="15.75" customHeight="1" hidden="1" outlineLevel="1">
      <c r="A746" s="28">
        <v>1</v>
      </c>
      <c r="B746" s="37" t="s">
        <v>289</v>
      </c>
      <c r="C746" s="37"/>
      <c r="D746" s="23"/>
      <c r="E746" s="24"/>
      <c r="F746" s="25"/>
      <c r="G746" s="26"/>
      <c r="H746" s="23">
        <f>SUBTOTAL(9,'2017.01.02. - 2017.12.31.  alapadatok'!$H$729:$H$745)</f>
        <v>33515480</v>
      </c>
      <c r="I746" s="23">
        <f>SUBTOTAL(9,'2017.01.02. - 2017.12.31.  alapadatok'!$I$729:$I$745)</f>
        <v>25028</v>
      </c>
      <c r="J746" s="23"/>
      <c r="K746" s="27"/>
      <c r="L746" s="23"/>
      <c r="M746" s="23"/>
    </row>
    <row r="747" spans="2:13" ht="15.75" customHeight="1" hidden="1" outlineLevel="2">
      <c r="B747" s="34" t="s">
        <v>290</v>
      </c>
      <c r="C747" s="34" t="s">
        <v>291</v>
      </c>
      <c r="D747" s="15">
        <v>43034</v>
      </c>
      <c r="E747" s="16" t="s">
        <v>40</v>
      </c>
      <c r="F747" s="17">
        <v>50</v>
      </c>
      <c r="G747" s="18" t="e">
        <f>ROUNDUP(DATEDIF(D747,$B$208,"d")/7,0)</f>
        <v>#VALUE!</v>
      </c>
      <c r="H747" s="19">
        <v>60904381</v>
      </c>
      <c r="I747" s="19">
        <v>62870</v>
      </c>
      <c r="J747" s="19"/>
      <c r="K747" s="20"/>
      <c r="L747" s="19">
        <v>60904381</v>
      </c>
      <c r="M747" s="19">
        <v>62870</v>
      </c>
    </row>
    <row r="748" spans="2:13" ht="15.75" customHeight="1" hidden="1" outlineLevel="2">
      <c r="B748" s="34" t="s">
        <v>290</v>
      </c>
      <c r="C748" s="34" t="s">
        <v>291</v>
      </c>
      <c r="D748" s="15">
        <v>43034</v>
      </c>
      <c r="E748" s="16" t="s">
        <v>40</v>
      </c>
      <c r="F748" s="17">
        <v>50</v>
      </c>
      <c r="G748" s="18" t="e">
        <f>ROUNDUP(DATEDIF(D748,$B$213,"d")/7,0)</f>
        <v>#VALUE!</v>
      </c>
      <c r="H748" s="19">
        <v>31238128</v>
      </c>
      <c r="I748" s="19">
        <v>22282</v>
      </c>
      <c r="J748" s="19">
        <v>60904381</v>
      </c>
      <c r="K748" s="20">
        <f aca="true" t="shared" si="108" ref="K748:K751">IF(J748&lt;&gt;0,-(J748-H748)/J748,"")</f>
        <v>-0.487095550646841</v>
      </c>
      <c r="L748" s="19">
        <v>92142509</v>
      </c>
      <c r="M748" s="19">
        <v>85152</v>
      </c>
    </row>
    <row r="749" spans="2:13" ht="15.75" customHeight="1" hidden="1" outlineLevel="2">
      <c r="B749" s="34" t="s">
        <v>290</v>
      </c>
      <c r="C749" s="34" t="s">
        <v>291</v>
      </c>
      <c r="D749" s="15">
        <v>43034</v>
      </c>
      <c r="E749" s="16" t="s">
        <v>40</v>
      </c>
      <c r="F749" s="17">
        <v>50</v>
      </c>
      <c r="G749" s="18" t="e">
        <f>ROUNDUP(DATEDIF(D749,$B$219,"d")/7,0)</f>
        <v>#VALUE!</v>
      </c>
      <c r="H749" s="19">
        <v>16702834</v>
      </c>
      <c r="I749" s="19">
        <v>11571</v>
      </c>
      <c r="J749" s="19">
        <v>31238128</v>
      </c>
      <c r="K749" s="20">
        <f t="shared" si="108"/>
        <v>-0.4653061796788847</v>
      </c>
      <c r="L749" s="19">
        <v>108845623</v>
      </c>
      <c r="M749" s="19">
        <v>96720</v>
      </c>
    </row>
    <row r="750" spans="2:13" ht="15.75" customHeight="1" hidden="1" outlineLevel="2">
      <c r="B750" s="34" t="s">
        <v>290</v>
      </c>
      <c r="C750" s="34" t="s">
        <v>291</v>
      </c>
      <c r="D750" s="15">
        <v>43034</v>
      </c>
      <c r="E750" s="16" t="s">
        <v>40</v>
      </c>
      <c r="F750" s="17">
        <v>50</v>
      </c>
      <c r="G750" s="18" t="e">
        <f>ROUNDUP(DATEDIF(D750,$B$222,"d")/7,0)</f>
        <v>#VALUE!</v>
      </c>
      <c r="H750" s="54">
        <v>6810545</v>
      </c>
      <c r="I750" s="54">
        <v>4552</v>
      </c>
      <c r="J750" s="19">
        <v>16702834</v>
      </c>
      <c r="K750" s="20">
        <f t="shared" si="108"/>
        <v>-0.5922521291895735</v>
      </c>
      <c r="L750" s="54">
        <v>115656168</v>
      </c>
      <c r="M750" s="54">
        <v>101272</v>
      </c>
    </row>
    <row r="751" spans="2:13" ht="15.75" customHeight="1" hidden="1" outlineLevel="2">
      <c r="B751" s="34" t="s">
        <v>290</v>
      </c>
      <c r="C751" s="34" t="s">
        <v>291</v>
      </c>
      <c r="D751" s="15">
        <v>43034</v>
      </c>
      <c r="E751" s="16" t="s">
        <v>40</v>
      </c>
      <c r="F751" s="17">
        <v>50</v>
      </c>
      <c r="G751" s="18" t="e">
        <f>ROUNDUP(DATEDIF(D751,$B$226,"d")/7,0)</f>
        <v>#VALUE!</v>
      </c>
      <c r="H751" s="56">
        <v>1380900</v>
      </c>
      <c r="I751" s="36">
        <v>884</v>
      </c>
      <c r="J751" s="56">
        <v>6810545</v>
      </c>
      <c r="K751" s="20">
        <f t="shared" si="108"/>
        <v>-0.7972408962865674</v>
      </c>
      <c r="L751" s="32">
        <v>117037068</v>
      </c>
      <c r="M751" s="32">
        <v>102156</v>
      </c>
    </row>
    <row r="752" spans="1:13" s="28" customFormat="1" ht="15.75" customHeight="1" hidden="1" outlineLevel="1">
      <c r="A752" s="28">
        <v>1</v>
      </c>
      <c r="B752" s="37" t="s">
        <v>292</v>
      </c>
      <c r="C752" s="37"/>
      <c r="D752" s="23"/>
      <c r="E752" s="24"/>
      <c r="F752" s="25"/>
      <c r="G752" s="26"/>
      <c r="H752" s="58">
        <f>SUBTOTAL(9,'2017.01.02. - 2017.12.31.  alapadatok'!$H$747:$H$751)</f>
        <v>117036788</v>
      </c>
      <c r="I752" s="38">
        <f>SUBTOTAL(9,'2017.01.02. - 2017.12.31.  alapadatok'!$I$747:$I$751)</f>
        <v>102159</v>
      </c>
      <c r="J752" s="62"/>
      <c r="K752" s="27"/>
      <c r="L752" s="59"/>
      <c r="M752" s="59"/>
    </row>
    <row r="753" spans="2:13" ht="15.75" customHeight="1" hidden="1" outlineLevel="2">
      <c r="B753" s="34" t="s">
        <v>293</v>
      </c>
      <c r="C753" s="34" t="s">
        <v>294</v>
      </c>
      <c r="D753" s="15">
        <v>42789</v>
      </c>
      <c r="E753" s="16" t="s">
        <v>40</v>
      </c>
      <c r="F753" s="17">
        <v>50</v>
      </c>
      <c r="G753" s="18" t="e">
        <f>ROUNDUP(DATEDIF(D753,$B$82,"d")/7,0)</f>
        <v>#VALUE!</v>
      </c>
      <c r="H753" s="56">
        <v>83084905</v>
      </c>
      <c r="I753" s="36">
        <v>58143</v>
      </c>
      <c r="J753" s="56"/>
      <c r="K753" s="20">
        <f aca="true" t="shared" si="109" ref="K753:K758">IF(J753&lt;&gt;0,-(J753-H753)/J753,"")</f>
        <v>0</v>
      </c>
      <c r="L753" s="32">
        <v>83084905</v>
      </c>
      <c r="M753" s="32">
        <v>58143</v>
      </c>
    </row>
    <row r="754" spans="2:13" ht="15.75" customHeight="1" hidden="1" outlineLevel="2">
      <c r="B754" s="34" t="s">
        <v>293</v>
      </c>
      <c r="C754" s="34" t="s">
        <v>294</v>
      </c>
      <c r="D754" s="15">
        <v>42789</v>
      </c>
      <c r="E754" s="16" t="s">
        <v>40</v>
      </c>
      <c r="F754" s="17">
        <v>50</v>
      </c>
      <c r="G754" s="18" t="e">
        <f>ROUNDUP(DATEDIF(D754,$B$64,"d")/7,0)</f>
        <v>#VALUE!</v>
      </c>
      <c r="H754" s="56">
        <v>39628275</v>
      </c>
      <c r="I754" s="36">
        <v>26999</v>
      </c>
      <c r="J754" s="56">
        <v>83084905</v>
      </c>
      <c r="K754" s="20">
        <f t="shared" si="109"/>
        <v>-0.5230388119237784</v>
      </c>
      <c r="L754" s="32">
        <v>122713180</v>
      </c>
      <c r="M754" s="32">
        <v>85142</v>
      </c>
    </row>
    <row r="755" spans="2:13" ht="15.75" customHeight="1" hidden="1" outlineLevel="2">
      <c r="B755" s="34" t="s">
        <v>293</v>
      </c>
      <c r="C755" s="34" t="s">
        <v>294</v>
      </c>
      <c r="D755" s="15">
        <v>42789</v>
      </c>
      <c r="E755" s="16" t="s">
        <v>40</v>
      </c>
      <c r="F755" s="17">
        <v>50</v>
      </c>
      <c r="G755" s="18" t="e">
        <f>ROUNDUP(DATEDIF(D755,$B$73,"d")/7,0)</f>
        <v>#VALUE!</v>
      </c>
      <c r="H755" s="56">
        <v>28039735</v>
      </c>
      <c r="I755" s="36">
        <v>18898</v>
      </c>
      <c r="J755" s="56">
        <v>39628275</v>
      </c>
      <c r="K755" s="20">
        <f t="shared" si="109"/>
        <v>-0.292431098754614</v>
      </c>
      <c r="L755" s="32">
        <v>150755615</v>
      </c>
      <c r="M755" s="32">
        <v>104043</v>
      </c>
    </row>
    <row r="756" spans="2:13" ht="15.75" customHeight="1" hidden="1" outlineLevel="2">
      <c r="B756" s="34" t="s">
        <v>293</v>
      </c>
      <c r="C756" s="34" t="s">
        <v>294</v>
      </c>
      <c r="D756" s="15">
        <v>42789</v>
      </c>
      <c r="E756" s="16" t="s">
        <v>40</v>
      </c>
      <c r="F756" s="17">
        <v>50</v>
      </c>
      <c r="G756" s="18" t="e">
        <f>ROUNDUP(DATEDIF(D756,$B$74,"d")/7,0)</f>
        <v>#VALUE!</v>
      </c>
      <c r="H756" s="56">
        <v>15665440</v>
      </c>
      <c r="I756" s="36">
        <v>10279</v>
      </c>
      <c r="J756" s="56">
        <v>28039735</v>
      </c>
      <c r="K756" s="20">
        <f t="shared" si="109"/>
        <v>-0.44131283694371576</v>
      </c>
      <c r="L756" s="32">
        <v>166421055</v>
      </c>
      <c r="M756" s="32">
        <v>114322</v>
      </c>
    </row>
    <row r="757" spans="2:13" ht="15.75" customHeight="1" hidden="1" outlineLevel="2">
      <c r="B757" s="34" t="s">
        <v>293</v>
      </c>
      <c r="C757" s="34" t="s">
        <v>294</v>
      </c>
      <c r="D757" s="15">
        <v>42789</v>
      </c>
      <c r="E757" s="16" t="s">
        <v>40</v>
      </c>
      <c r="F757" s="17">
        <v>50</v>
      </c>
      <c r="G757" s="18" t="e">
        <f>ROUNDUP(DATEDIF(D757,$B$76,"d")/7,0)</f>
        <v>#VALUE!</v>
      </c>
      <c r="H757" s="56">
        <v>5842375</v>
      </c>
      <c r="I757" s="36">
        <v>3785</v>
      </c>
      <c r="J757" s="56">
        <v>15665440</v>
      </c>
      <c r="K757" s="20">
        <f t="shared" si="109"/>
        <v>-0.6270532458711661</v>
      </c>
      <c r="L757" s="32">
        <v>172263430</v>
      </c>
      <c r="M757" s="32">
        <v>118107</v>
      </c>
    </row>
    <row r="758" spans="2:13" ht="15.75" customHeight="1" hidden="1" outlineLevel="2">
      <c r="B758" s="34" t="s">
        <v>293</v>
      </c>
      <c r="C758" s="34" t="s">
        <v>294</v>
      </c>
      <c r="D758" s="15">
        <v>42789</v>
      </c>
      <c r="E758" s="16" t="s">
        <v>40</v>
      </c>
      <c r="F758" s="17">
        <v>50</v>
      </c>
      <c r="G758" s="18" t="e">
        <f>ROUNDUP(DATEDIF(D758,$B$85,"d")/7,0)</f>
        <v>#VALUE!</v>
      </c>
      <c r="H758" s="56">
        <v>2612215</v>
      </c>
      <c r="I758" s="36">
        <v>1724</v>
      </c>
      <c r="J758" s="56">
        <v>5842375</v>
      </c>
      <c r="K758" s="20">
        <f t="shared" si="109"/>
        <v>-0.5528847429341663</v>
      </c>
      <c r="L758" s="32">
        <v>174943595</v>
      </c>
      <c r="M758" s="32">
        <v>119896</v>
      </c>
    </row>
    <row r="759" spans="1:13" s="28" customFormat="1" ht="15.75" customHeight="1" hidden="1" outlineLevel="1">
      <c r="A759" s="28">
        <v>1</v>
      </c>
      <c r="B759" s="37" t="s">
        <v>295</v>
      </c>
      <c r="C759" s="37"/>
      <c r="D759" s="23"/>
      <c r="E759" s="24"/>
      <c r="F759" s="25"/>
      <c r="G759" s="26"/>
      <c r="H759" s="58">
        <f>SUBTOTAL(9,'2017.01.02. - 2017.12.31.  alapadatok'!$H$753:$H$758)</f>
        <v>174872945</v>
      </c>
      <c r="I759" s="38">
        <f>SUBTOTAL(9,'2017.01.02. - 2017.12.31.  alapadatok'!$I$753:$I$758)</f>
        <v>119828</v>
      </c>
      <c r="J759" s="62"/>
      <c r="K759" s="27"/>
      <c r="L759" s="59"/>
      <c r="M759" s="59"/>
    </row>
    <row r="760" spans="2:13" ht="15.75" customHeight="1" hidden="1" outlineLevel="2">
      <c r="B760" s="34" t="s">
        <v>296</v>
      </c>
      <c r="C760" s="34" t="s">
        <v>297</v>
      </c>
      <c r="D760" s="15">
        <v>42915</v>
      </c>
      <c r="E760" s="16" t="s">
        <v>18</v>
      </c>
      <c r="F760" s="17">
        <v>4</v>
      </c>
      <c r="G760" s="18">
        <v>0</v>
      </c>
      <c r="H760" s="56">
        <v>1011365</v>
      </c>
      <c r="I760" s="36">
        <v>626</v>
      </c>
      <c r="J760" s="56"/>
      <c r="K760" s="20">
        <f aca="true" t="shared" si="110" ref="K760:K774">IF(J760&lt;&gt;0,-(J760-H760)/J760,"")</f>
        <v>0</v>
      </c>
      <c r="L760" s="32">
        <v>1011365</v>
      </c>
      <c r="M760" s="32">
        <v>626</v>
      </c>
    </row>
    <row r="761" spans="2:13" ht="15.75" customHeight="1" hidden="1" outlineLevel="2">
      <c r="B761" s="34" t="s">
        <v>296</v>
      </c>
      <c r="C761" s="34" t="s">
        <v>297</v>
      </c>
      <c r="D761" s="15">
        <v>42915</v>
      </c>
      <c r="E761" s="16" t="s">
        <v>18</v>
      </c>
      <c r="F761" s="17">
        <v>4</v>
      </c>
      <c r="G761" s="18" t="e">
        <f aca="true" t="shared" si="111" ref="G761:G762">ROUNDUP(DATEDIF(D761,$B$128,"d")/7,0)</f>
        <v>#VALUE!</v>
      </c>
      <c r="H761" s="56">
        <v>6986325</v>
      </c>
      <c r="I761" s="36">
        <v>4732</v>
      </c>
      <c r="J761" s="56">
        <v>1011365</v>
      </c>
      <c r="K761" s="20">
        <f t="shared" si="110"/>
        <v>5.907817652380693</v>
      </c>
      <c r="L761" s="32">
        <v>7997690</v>
      </c>
      <c r="M761" s="32">
        <v>5358</v>
      </c>
    </row>
    <row r="762" spans="2:13" ht="15.75" customHeight="1" hidden="1" outlineLevel="2">
      <c r="B762" s="34" t="s">
        <v>296</v>
      </c>
      <c r="C762" s="34" t="s">
        <v>297</v>
      </c>
      <c r="D762" s="15">
        <v>42915</v>
      </c>
      <c r="E762" s="16" t="s">
        <v>18</v>
      </c>
      <c r="F762" s="17">
        <v>4</v>
      </c>
      <c r="G762" s="18" t="e">
        <f t="shared" si="111"/>
        <v>#VALUE!</v>
      </c>
      <c r="H762" s="56">
        <v>4472375</v>
      </c>
      <c r="I762" s="36">
        <v>3136</v>
      </c>
      <c r="J762" s="56">
        <v>6986325</v>
      </c>
      <c r="K762" s="20">
        <f t="shared" si="110"/>
        <v>-0.3598386848593502</v>
      </c>
      <c r="L762" s="32">
        <v>12470065</v>
      </c>
      <c r="M762" s="32">
        <v>8494</v>
      </c>
    </row>
    <row r="763" spans="2:13" ht="15.75" customHeight="1" hidden="1" outlineLevel="2">
      <c r="B763" s="34" t="s">
        <v>296</v>
      </c>
      <c r="C763" s="34" t="s">
        <v>297</v>
      </c>
      <c r="D763" s="15">
        <v>42915</v>
      </c>
      <c r="E763" s="16" t="s">
        <v>18</v>
      </c>
      <c r="F763" s="17">
        <v>4</v>
      </c>
      <c r="G763" s="18" t="e">
        <f>ROUNDUP(DATEDIF(D763,$B$131,"d")/7,0)</f>
        <v>#VALUE!</v>
      </c>
      <c r="H763" s="56">
        <v>2965685</v>
      </c>
      <c r="I763" s="36">
        <v>2037</v>
      </c>
      <c r="J763" s="56">
        <v>4472375</v>
      </c>
      <c r="K763" s="20">
        <f t="shared" si="110"/>
        <v>-0.3368881187288633</v>
      </c>
      <c r="L763" s="32">
        <v>15356650</v>
      </c>
      <c r="M763" s="32">
        <v>10355</v>
      </c>
    </row>
    <row r="764" spans="2:13" ht="15.75" customHeight="1" hidden="1" outlineLevel="2">
      <c r="B764" s="34" t="s">
        <v>296</v>
      </c>
      <c r="C764" s="34" t="s">
        <v>297</v>
      </c>
      <c r="D764" s="15">
        <v>42915</v>
      </c>
      <c r="E764" s="16" t="s">
        <v>18</v>
      </c>
      <c r="F764" s="17">
        <v>4</v>
      </c>
      <c r="G764" s="18" t="e">
        <f>ROUNDUP(DATEDIF(D764,$B$134,"d")/7,0)</f>
        <v>#VALUE!</v>
      </c>
      <c r="H764" s="56">
        <v>2314610</v>
      </c>
      <c r="I764" s="36">
        <v>1534</v>
      </c>
      <c r="J764" s="56">
        <v>2965685</v>
      </c>
      <c r="K764" s="20">
        <f t="shared" si="110"/>
        <v>-0.2195361274039556</v>
      </c>
      <c r="L764" s="32">
        <v>17671260</v>
      </c>
      <c r="M764" s="32">
        <v>11889</v>
      </c>
    </row>
    <row r="765" spans="2:13" ht="15.75" customHeight="1" hidden="1" outlineLevel="2">
      <c r="B765" s="34" t="s">
        <v>296</v>
      </c>
      <c r="C765" s="34" t="s">
        <v>297</v>
      </c>
      <c r="D765" s="15">
        <v>42915</v>
      </c>
      <c r="E765" s="16" t="s">
        <v>18</v>
      </c>
      <c r="F765" s="17">
        <v>4</v>
      </c>
      <c r="G765" s="18" t="e">
        <f aca="true" t="shared" si="112" ref="G765:G766">ROUNDUP(DATEDIF(D765,$B$140,"d")/7,0)</f>
        <v>#VALUE!</v>
      </c>
      <c r="H765" s="56">
        <v>1962660</v>
      </c>
      <c r="I765" s="36">
        <v>1318</v>
      </c>
      <c r="J765" s="56">
        <v>2314610</v>
      </c>
      <c r="K765" s="20">
        <f t="shared" si="110"/>
        <v>-0.15205585390195325</v>
      </c>
      <c r="L765" s="32">
        <v>19634820</v>
      </c>
      <c r="M765" s="32">
        <v>13208</v>
      </c>
    </row>
    <row r="766" spans="2:13" ht="15.75" customHeight="1" hidden="1" outlineLevel="2">
      <c r="B766" s="34" t="s">
        <v>296</v>
      </c>
      <c r="C766" s="34" t="s">
        <v>297</v>
      </c>
      <c r="D766" s="15">
        <v>42915</v>
      </c>
      <c r="E766" s="16" t="s">
        <v>18</v>
      </c>
      <c r="F766" s="17">
        <v>4</v>
      </c>
      <c r="G766" s="18" t="e">
        <f t="shared" si="112"/>
        <v>#VALUE!</v>
      </c>
      <c r="H766" s="56">
        <v>2462430</v>
      </c>
      <c r="I766" s="36">
        <v>1755</v>
      </c>
      <c r="J766" s="56">
        <v>1962660</v>
      </c>
      <c r="K766" s="20">
        <f t="shared" si="110"/>
        <v>0.2546391122252453</v>
      </c>
      <c r="L766" s="32">
        <v>22205244</v>
      </c>
      <c r="M766" s="32">
        <v>15157</v>
      </c>
    </row>
    <row r="767" spans="2:13" ht="15.75" customHeight="1" hidden="1" outlineLevel="2">
      <c r="B767" s="30" t="s">
        <v>296</v>
      </c>
      <c r="C767" s="30" t="s">
        <v>297</v>
      </c>
      <c r="D767" s="53">
        <v>42915</v>
      </c>
      <c r="E767" s="30" t="s">
        <v>18</v>
      </c>
      <c r="F767" s="30">
        <v>4</v>
      </c>
      <c r="G767" s="18" t="e">
        <f>ROUNDUP(DATEDIF(D767,$B$152,"d")/7,0)</f>
        <v>#VALUE!</v>
      </c>
      <c r="H767" s="19">
        <v>1953335</v>
      </c>
      <c r="I767" s="19">
        <v>1427</v>
      </c>
      <c r="J767" s="19">
        <v>2462430</v>
      </c>
      <c r="K767" s="20">
        <f t="shared" si="110"/>
        <v>-0.20674496330860168</v>
      </c>
      <c r="L767" s="19">
        <v>24231029</v>
      </c>
      <c r="M767" s="19">
        <v>16648</v>
      </c>
    </row>
    <row r="768" spans="2:13" ht="15.75" customHeight="1" hidden="1" outlineLevel="2">
      <c r="B768" s="30" t="s">
        <v>296</v>
      </c>
      <c r="C768" s="30" t="s">
        <v>297</v>
      </c>
      <c r="D768" s="53">
        <v>42915</v>
      </c>
      <c r="E768" s="30" t="s">
        <v>18</v>
      </c>
      <c r="F768" s="30">
        <v>4</v>
      </c>
      <c r="G768" s="18" t="e">
        <f>ROUNDUP(DATEDIF(D768,$B$154,"d")/7,0)</f>
        <v>#VALUE!</v>
      </c>
      <c r="H768" s="40">
        <v>485955</v>
      </c>
      <c r="I768" s="40">
        <v>374</v>
      </c>
      <c r="J768" s="19">
        <v>1953335</v>
      </c>
      <c r="K768" s="20">
        <f t="shared" si="110"/>
        <v>-0.7512177890633199</v>
      </c>
      <c r="L768" s="40">
        <v>24741734</v>
      </c>
      <c r="M768" s="41">
        <v>17077</v>
      </c>
    </row>
    <row r="769" spans="2:13" ht="15.75" customHeight="1" hidden="1" outlineLevel="2">
      <c r="B769" s="65" t="s">
        <v>296</v>
      </c>
      <c r="C769" s="65" t="s">
        <v>297</v>
      </c>
      <c r="D769" s="66">
        <v>42915</v>
      </c>
      <c r="E769" s="65" t="s">
        <v>18</v>
      </c>
      <c r="F769" s="31">
        <v>4</v>
      </c>
      <c r="G769" s="18" t="e">
        <f>ROUNDUP(DATEDIF(D769,$B$156,"d")/7,0)</f>
        <v>#VALUE!</v>
      </c>
      <c r="H769" s="19">
        <v>51800</v>
      </c>
      <c r="I769" s="19">
        <v>46</v>
      </c>
      <c r="J769" s="63"/>
      <c r="K769" s="20">
        <f t="shared" si="110"/>
        <v>0</v>
      </c>
      <c r="L769" s="19">
        <v>24794534</v>
      </c>
      <c r="M769" s="19">
        <v>17124</v>
      </c>
    </row>
    <row r="770" spans="2:13" ht="15.75" customHeight="1" hidden="1" outlineLevel="2">
      <c r="B770" s="65" t="s">
        <v>296</v>
      </c>
      <c r="C770" s="65" t="s">
        <v>297</v>
      </c>
      <c r="D770" s="66">
        <v>42915</v>
      </c>
      <c r="E770" s="65" t="s">
        <v>18</v>
      </c>
      <c r="F770" s="31">
        <v>4</v>
      </c>
      <c r="G770" s="18" t="e">
        <f>ROUNDUP(DATEDIF(D770,$B$162,"d")/7,0)</f>
        <v>#VALUE!</v>
      </c>
      <c r="H770" s="19">
        <v>58310</v>
      </c>
      <c r="I770" s="19">
        <v>96</v>
      </c>
      <c r="J770" s="19">
        <v>51800</v>
      </c>
      <c r="K770" s="20">
        <f t="shared" si="110"/>
        <v>0.12567567567567567</v>
      </c>
      <c r="L770" s="19">
        <v>24889044</v>
      </c>
      <c r="M770" s="19">
        <v>17291</v>
      </c>
    </row>
    <row r="771" spans="2:13" ht="15.75" customHeight="1" hidden="1" outlineLevel="2">
      <c r="B771" s="65" t="s">
        <v>296</v>
      </c>
      <c r="C771" s="65" t="s">
        <v>297</v>
      </c>
      <c r="D771" s="66">
        <v>42915</v>
      </c>
      <c r="E771" s="65" t="s">
        <v>18</v>
      </c>
      <c r="F771" s="31">
        <v>4</v>
      </c>
      <c r="G771" s="18" t="e">
        <f>ROUNDUP(DATEDIF(D771,$B$178,"d")/7,0)</f>
        <v>#VALUE!</v>
      </c>
      <c r="H771" s="19">
        <v>64200</v>
      </c>
      <c r="I771" s="19">
        <v>107</v>
      </c>
      <c r="J771" s="19"/>
      <c r="K771" s="20">
        <f t="shared" si="110"/>
        <v>0</v>
      </c>
      <c r="L771" s="19">
        <v>24953244</v>
      </c>
      <c r="M771" s="19">
        <v>17398</v>
      </c>
    </row>
    <row r="772" spans="2:13" ht="15.75" customHeight="1" hidden="1" outlineLevel="2">
      <c r="B772" s="65" t="s">
        <v>296</v>
      </c>
      <c r="C772" s="65" t="s">
        <v>297</v>
      </c>
      <c r="D772" s="66">
        <v>42915</v>
      </c>
      <c r="E772" s="65" t="s">
        <v>18</v>
      </c>
      <c r="F772" s="31">
        <v>4</v>
      </c>
      <c r="G772" s="18" t="e">
        <f>ROUNDUP(DATEDIF(D772,$B$194,"d")/7,0)</f>
        <v>#VALUE!</v>
      </c>
      <c r="H772" s="19">
        <v>130220</v>
      </c>
      <c r="I772" s="19">
        <v>222</v>
      </c>
      <c r="J772" s="19"/>
      <c r="K772" s="20">
        <f t="shared" si="110"/>
        <v>0</v>
      </c>
      <c r="L772" s="19">
        <v>25084964</v>
      </c>
      <c r="M772" s="19">
        <v>17623</v>
      </c>
    </row>
    <row r="773" spans="2:13" ht="15.75" customHeight="1" hidden="1" outlineLevel="2">
      <c r="B773" s="65" t="s">
        <v>296</v>
      </c>
      <c r="C773" s="65" t="s">
        <v>297</v>
      </c>
      <c r="D773" s="66">
        <v>42915</v>
      </c>
      <c r="E773" s="65" t="s">
        <v>18</v>
      </c>
      <c r="F773" s="31">
        <v>4</v>
      </c>
      <c r="G773" s="18" t="e">
        <f>ROUNDUP(DATEDIF(D773,$B$197,"d")/7,0)</f>
        <v>#VALUE!</v>
      </c>
      <c r="H773" s="19">
        <v>130220</v>
      </c>
      <c r="I773" s="19">
        <v>222</v>
      </c>
      <c r="J773" s="19">
        <v>130220</v>
      </c>
      <c r="K773" s="20">
        <f t="shared" si="110"/>
        <v>0</v>
      </c>
      <c r="L773" s="19">
        <v>25084964</v>
      </c>
      <c r="M773" s="19">
        <v>17623</v>
      </c>
    </row>
    <row r="774" spans="2:13" ht="15.75" customHeight="1" hidden="1" outlineLevel="2">
      <c r="B774" s="65" t="s">
        <v>296</v>
      </c>
      <c r="C774" s="65" t="s">
        <v>297</v>
      </c>
      <c r="D774" s="66">
        <v>42915</v>
      </c>
      <c r="E774" s="65" t="s">
        <v>18</v>
      </c>
      <c r="F774" s="31">
        <v>4</v>
      </c>
      <c r="G774" s="18" t="e">
        <f>ROUNDUP(DATEDIF(D774,$B$213,"d")/7,0)</f>
        <v>#VALUE!</v>
      </c>
      <c r="H774" s="19">
        <v>123640</v>
      </c>
      <c r="I774" s="19">
        <v>207</v>
      </c>
      <c r="J774" s="19"/>
      <c r="K774" s="20">
        <f t="shared" si="110"/>
        <v>0</v>
      </c>
      <c r="L774" s="19">
        <v>25208604</v>
      </c>
      <c r="M774" s="19">
        <v>17830</v>
      </c>
    </row>
    <row r="775" spans="1:13" s="28" customFormat="1" ht="15.75" customHeight="1" hidden="1" outlineLevel="1">
      <c r="A775" s="28">
        <v>1</v>
      </c>
      <c r="B775" s="23" t="s">
        <v>298</v>
      </c>
      <c r="C775" s="23"/>
      <c r="D775" s="23"/>
      <c r="E775" s="23"/>
      <c r="F775" s="25"/>
      <c r="G775" s="26"/>
      <c r="H775" s="23">
        <f>SUBTOTAL(9,'2017.01.02. - 2017.12.31.  alapadatok'!$H$760:$H$774)</f>
        <v>25173130</v>
      </c>
      <c r="I775" s="23">
        <f>SUBTOTAL(9,'2017.01.02. - 2017.12.31.  alapadatok'!$I$760:$I$774)</f>
        <v>17839</v>
      </c>
      <c r="J775" s="23"/>
      <c r="K775" s="27"/>
      <c r="L775" s="23"/>
      <c r="M775" s="23"/>
    </row>
    <row r="776" spans="2:13" ht="15.75" customHeight="1" hidden="1" outlineLevel="2">
      <c r="B776" s="65" t="s">
        <v>299</v>
      </c>
      <c r="C776" s="65" t="s">
        <v>299</v>
      </c>
      <c r="D776" s="66">
        <v>42859</v>
      </c>
      <c r="E776" s="65" t="s">
        <v>54</v>
      </c>
      <c r="F776" s="31">
        <v>15</v>
      </c>
      <c r="G776" s="18" t="e">
        <f>ROUNDUP(DATEDIF(D776,$B$91,"d")/7,0)</f>
        <v>#VALUE!</v>
      </c>
      <c r="H776" s="19">
        <v>4254825</v>
      </c>
      <c r="I776" s="19">
        <v>3281</v>
      </c>
      <c r="J776" s="19"/>
      <c r="K776" s="20">
        <f aca="true" t="shared" si="113" ref="K776:K778">IF(J776&lt;&gt;0,-(J776-H776)/J776,"")</f>
        <v>0</v>
      </c>
      <c r="L776" s="19">
        <v>4254825</v>
      </c>
      <c r="M776" s="19">
        <v>3281</v>
      </c>
    </row>
    <row r="777" spans="2:13" ht="15.75" customHeight="1" hidden="1" outlineLevel="2">
      <c r="B777" s="65" t="s">
        <v>299</v>
      </c>
      <c r="C777" s="65" t="s">
        <v>299</v>
      </c>
      <c r="D777" s="66">
        <v>42859</v>
      </c>
      <c r="E777" s="65" t="s">
        <v>54</v>
      </c>
      <c r="F777" s="31">
        <v>15</v>
      </c>
      <c r="G777" s="18" t="e">
        <f>ROUNDUP(DATEDIF(D777,$B$100,"d")/7,0)</f>
        <v>#VALUE!</v>
      </c>
      <c r="H777" s="19">
        <v>2640510</v>
      </c>
      <c r="I777" s="19">
        <v>2007</v>
      </c>
      <c r="J777" s="19">
        <v>4254825</v>
      </c>
      <c r="K777" s="20">
        <f t="shared" si="113"/>
        <v>-0.3794080837637271</v>
      </c>
      <c r="L777" s="19">
        <v>7141095</v>
      </c>
      <c r="M777" s="19">
        <v>5526</v>
      </c>
    </row>
    <row r="778" spans="2:13" ht="15.75" customHeight="1" hidden="1" outlineLevel="2">
      <c r="B778" s="65" t="s">
        <v>299</v>
      </c>
      <c r="C778" s="65" t="s">
        <v>299</v>
      </c>
      <c r="D778" s="66">
        <v>42859</v>
      </c>
      <c r="E778" s="65" t="s">
        <v>54</v>
      </c>
      <c r="F778" s="31">
        <v>15</v>
      </c>
      <c r="G778" s="18" t="e">
        <f>ROUNDUP(DATEDIF(D778,$B$98,"d")/7,0)</f>
        <v>#VALUE!</v>
      </c>
      <c r="H778" s="19">
        <v>1315300</v>
      </c>
      <c r="I778" s="19">
        <v>1027</v>
      </c>
      <c r="J778" s="19">
        <v>2640510</v>
      </c>
      <c r="K778" s="20">
        <f t="shared" si="113"/>
        <v>-0.5018765314276409</v>
      </c>
      <c r="L778" s="19">
        <v>8456395</v>
      </c>
      <c r="M778" s="19">
        <v>6553</v>
      </c>
    </row>
    <row r="779" spans="1:13" s="28" customFormat="1" ht="15.75" customHeight="1" hidden="1" outlineLevel="1">
      <c r="A779" s="28">
        <v>1</v>
      </c>
      <c r="B779" s="23" t="s">
        <v>300</v>
      </c>
      <c r="C779" s="23"/>
      <c r="D779" s="23"/>
      <c r="E779" s="23"/>
      <c r="F779" s="25"/>
      <c r="G779" s="26"/>
      <c r="H779" s="23">
        <f>SUBTOTAL(9,'2017.01.02. - 2017.12.31.  alapadatok'!$H$776:$H$778)</f>
        <v>8210635</v>
      </c>
      <c r="I779" s="23">
        <f>SUBTOTAL(9,'2017.01.02. - 2017.12.31.  alapadatok'!$I$776:$I$778)</f>
        <v>6315</v>
      </c>
      <c r="J779" s="23"/>
      <c r="K779" s="27"/>
      <c r="L779" s="23"/>
      <c r="M779" s="23"/>
    </row>
    <row r="780" spans="2:13" ht="15.75" customHeight="1" hidden="1" outlineLevel="2">
      <c r="B780" s="80" t="s">
        <v>301</v>
      </c>
      <c r="C780" s="34" t="s">
        <v>302</v>
      </c>
      <c r="D780" s="49">
        <v>43090</v>
      </c>
      <c r="E780" s="16" t="s">
        <v>44</v>
      </c>
      <c r="F780" s="17"/>
      <c r="G780" s="18" t="e">
        <f>ROUNDUP(DATEDIF(D780,$B$239,"d")/7,0)</f>
        <v>#VALUE!</v>
      </c>
      <c r="H780" s="51">
        <v>118872647</v>
      </c>
      <c r="I780" s="51">
        <v>81866</v>
      </c>
      <c r="J780" s="51"/>
      <c r="K780" s="20">
        <f aca="true" t="shared" si="114" ref="K780:K781">IF(J780&lt;&gt;0,-(J780-H780)/J780,"")</f>
        <v>0</v>
      </c>
      <c r="L780" s="51">
        <v>118872647</v>
      </c>
      <c r="M780" s="51">
        <v>81866</v>
      </c>
    </row>
    <row r="781" spans="2:13" ht="15.75" customHeight="1" hidden="1" outlineLevel="2">
      <c r="B781" s="80" t="s">
        <v>301</v>
      </c>
      <c r="C781" s="80" t="s">
        <v>302</v>
      </c>
      <c r="D781" s="49">
        <v>43090</v>
      </c>
      <c r="E781" s="16" t="s">
        <v>44</v>
      </c>
      <c r="F781" s="17"/>
      <c r="G781" s="18" t="e">
        <f>ROUNDUP(DATEDIF(D781,$B$284,"d")/7,0)</f>
        <v>#VALUE!</v>
      </c>
      <c r="H781" s="51">
        <v>101637243</v>
      </c>
      <c r="I781" s="51">
        <v>70946</v>
      </c>
      <c r="J781" s="51">
        <v>47992705</v>
      </c>
      <c r="K781" s="20">
        <f t="shared" si="114"/>
        <v>1.1177644185715307</v>
      </c>
      <c r="L781" s="51">
        <v>220509890</v>
      </c>
      <c r="M781" s="51">
        <v>152812</v>
      </c>
    </row>
    <row r="782" spans="1:13" s="28" customFormat="1" ht="15.75" customHeight="1" hidden="1" outlineLevel="1">
      <c r="A782" s="28">
        <v>1</v>
      </c>
      <c r="B782" s="81" t="s">
        <v>303</v>
      </c>
      <c r="C782" s="81"/>
      <c r="D782" s="52"/>
      <c r="E782" s="24"/>
      <c r="F782" s="25"/>
      <c r="G782" s="26"/>
      <c r="H782" s="52">
        <f>SUBTOTAL(9,'2017.01.02. - 2017.12.31.  alapadatok'!$H$780:$H$781)</f>
        <v>220509890</v>
      </c>
      <c r="I782" s="52">
        <f>SUBTOTAL(9,'2017.01.02. - 2017.12.31.  alapadatok'!$I$780:$I$781)</f>
        <v>152812</v>
      </c>
      <c r="J782" s="52"/>
      <c r="K782" s="27"/>
      <c r="L782" s="52"/>
      <c r="M782" s="52"/>
    </row>
    <row r="783" spans="2:13" ht="15.75" customHeight="1" hidden="1" outlineLevel="2">
      <c r="B783" s="80" t="s">
        <v>304</v>
      </c>
      <c r="C783" s="80" t="s">
        <v>305</v>
      </c>
      <c r="D783" s="49">
        <v>43034</v>
      </c>
      <c r="E783" s="16" t="s">
        <v>306</v>
      </c>
      <c r="F783" s="17"/>
      <c r="G783" s="18" t="e">
        <f>ROUNDUP(DATEDIF(D783,$B$208,"d")/7,0)</f>
        <v>#VALUE!</v>
      </c>
      <c r="H783" s="51">
        <v>7955300</v>
      </c>
      <c r="I783" s="51">
        <v>8125</v>
      </c>
      <c r="J783" s="51"/>
      <c r="K783" s="20"/>
      <c r="L783" s="51">
        <v>7955300</v>
      </c>
      <c r="M783" s="51">
        <v>8125</v>
      </c>
    </row>
    <row r="784" spans="1:13" s="28" customFormat="1" ht="15.75" customHeight="1" hidden="1" outlineLevel="1">
      <c r="A784" s="28">
        <v>1</v>
      </c>
      <c r="B784" s="81" t="s">
        <v>307</v>
      </c>
      <c r="C784" s="81"/>
      <c r="D784" s="52"/>
      <c r="E784" s="24"/>
      <c r="F784" s="25"/>
      <c r="G784" s="26"/>
      <c r="H784" s="52">
        <f>SUBTOTAL(9,'2017.01.02. - 2017.12.31.  alapadatok'!$H$783:$H$783)</f>
        <v>7955300</v>
      </c>
      <c r="I784" s="52">
        <f>SUBTOTAL(9,'2017.01.02. - 2017.12.31.  alapadatok'!$I$783:$I$783)</f>
        <v>8125</v>
      </c>
      <c r="J784" s="52"/>
      <c r="K784" s="27"/>
      <c r="L784" s="52"/>
      <c r="M784" s="52"/>
    </row>
    <row r="785" spans="2:13" ht="15.75" customHeight="1" hidden="1" outlineLevel="2">
      <c r="B785" s="80" t="s">
        <v>308</v>
      </c>
      <c r="C785" s="80" t="s">
        <v>309</v>
      </c>
      <c r="D785" s="49">
        <v>42943</v>
      </c>
      <c r="E785" s="16" t="s">
        <v>29</v>
      </c>
      <c r="F785" s="17">
        <v>48</v>
      </c>
      <c r="G785" s="18" t="e">
        <f aca="true" t="shared" si="115" ref="G785:G786">ROUNDUP(DATEDIF(D785,$B$140,"d")/7,0)</f>
        <v>#VALUE!</v>
      </c>
      <c r="H785" s="51">
        <v>10408784</v>
      </c>
      <c r="I785" s="51">
        <v>8341</v>
      </c>
      <c r="J785" s="51"/>
      <c r="K785" s="20">
        <f aca="true" t="shared" si="116" ref="K785:K798">IF(J785&lt;&gt;0,-(J785-H785)/J785,"")</f>
        <v>0</v>
      </c>
      <c r="L785" s="51">
        <v>10408784</v>
      </c>
      <c r="M785" s="51">
        <v>8341</v>
      </c>
    </row>
    <row r="786" spans="2:13" ht="15.75" customHeight="1" hidden="1" outlineLevel="2">
      <c r="B786" s="80" t="s">
        <v>308</v>
      </c>
      <c r="C786" s="80" t="s">
        <v>309</v>
      </c>
      <c r="D786" s="49">
        <v>42943</v>
      </c>
      <c r="E786" s="16" t="s">
        <v>29</v>
      </c>
      <c r="F786" s="17">
        <v>46</v>
      </c>
      <c r="G786" s="18" t="e">
        <f t="shared" si="115"/>
        <v>#VALUE!</v>
      </c>
      <c r="H786" s="51">
        <v>8007023</v>
      </c>
      <c r="I786" s="51">
        <v>6357</v>
      </c>
      <c r="J786" s="51">
        <v>10408784</v>
      </c>
      <c r="K786" s="20">
        <f t="shared" si="116"/>
        <v>-0.2307436680403782</v>
      </c>
      <c r="L786" s="51">
        <v>18415807</v>
      </c>
      <c r="M786" s="51">
        <v>14698</v>
      </c>
    </row>
    <row r="787" spans="2:13" ht="15.75" customHeight="1" hidden="1" outlineLevel="2">
      <c r="B787" s="80" t="s">
        <v>308</v>
      </c>
      <c r="C787" s="80" t="s">
        <v>309</v>
      </c>
      <c r="D787" s="49">
        <v>42943</v>
      </c>
      <c r="E787" s="16" t="s">
        <v>29</v>
      </c>
      <c r="F787" s="17">
        <v>27</v>
      </c>
      <c r="G787" s="18" t="e">
        <f>ROUNDUP(DATEDIF(D787,$B$152,"d")/7,0)</f>
        <v>#VALUE!</v>
      </c>
      <c r="H787" s="51">
        <v>1920788</v>
      </c>
      <c r="I787" s="51">
        <v>1695</v>
      </c>
      <c r="J787" s="51">
        <v>8007023</v>
      </c>
      <c r="K787" s="20">
        <f t="shared" si="116"/>
        <v>-0.7601120915975887</v>
      </c>
      <c r="L787" s="51">
        <v>20336595</v>
      </c>
      <c r="M787" s="51">
        <v>16393</v>
      </c>
    </row>
    <row r="788" spans="2:13" ht="15.75" customHeight="1" hidden="1" outlineLevel="2">
      <c r="B788" s="80" t="s">
        <v>308</v>
      </c>
      <c r="C788" s="80" t="s">
        <v>309</v>
      </c>
      <c r="D788" s="49">
        <v>42943</v>
      </c>
      <c r="E788" s="16" t="s">
        <v>29</v>
      </c>
      <c r="F788" s="17">
        <v>3</v>
      </c>
      <c r="G788" s="18" t="e">
        <f aca="true" t="shared" si="117" ref="G788:G789">ROUNDUP(DATEDIF(D788,$B$154,"d")/7,0)</f>
        <v>#VALUE!</v>
      </c>
      <c r="H788" s="51">
        <v>166990</v>
      </c>
      <c r="I788" s="51">
        <v>221</v>
      </c>
      <c r="J788" s="51">
        <v>1920788</v>
      </c>
      <c r="K788" s="20">
        <f t="shared" si="116"/>
        <v>-0.9130617225846892</v>
      </c>
      <c r="L788" s="51">
        <v>20503585</v>
      </c>
      <c r="M788" s="51">
        <v>16614</v>
      </c>
    </row>
    <row r="789" spans="2:13" ht="15.75" customHeight="1" hidden="1" outlineLevel="2">
      <c r="B789" s="80" t="s">
        <v>308</v>
      </c>
      <c r="C789" s="80" t="s">
        <v>309</v>
      </c>
      <c r="D789" s="49">
        <v>42943</v>
      </c>
      <c r="E789" s="16" t="s">
        <v>29</v>
      </c>
      <c r="F789" s="17">
        <v>4</v>
      </c>
      <c r="G789" s="18" t="e">
        <f t="shared" si="117"/>
        <v>#VALUE!</v>
      </c>
      <c r="H789" s="51">
        <v>182710</v>
      </c>
      <c r="I789" s="51">
        <v>254</v>
      </c>
      <c r="J789" s="51">
        <v>166990</v>
      </c>
      <c r="K789" s="20">
        <f t="shared" si="116"/>
        <v>0.09413737349541888</v>
      </c>
      <c r="L789" s="51">
        <v>20708695</v>
      </c>
      <c r="M789" s="51">
        <v>16900</v>
      </c>
    </row>
    <row r="790" spans="2:13" ht="15.75" customHeight="1" hidden="1" outlineLevel="2">
      <c r="B790" s="80" t="s">
        <v>308</v>
      </c>
      <c r="C790" s="80" t="s">
        <v>309</v>
      </c>
      <c r="D790" s="49">
        <v>42943</v>
      </c>
      <c r="E790" s="16" t="s">
        <v>29</v>
      </c>
      <c r="F790" s="17">
        <v>2</v>
      </c>
      <c r="G790" s="18" t="e">
        <f>ROUNDUP(DATEDIF(D790,$B$156,"d")/7,0)</f>
        <v>#VALUE!</v>
      </c>
      <c r="H790" s="51">
        <v>92430</v>
      </c>
      <c r="I790" s="51">
        <v>127</v>
      </c>
      <c r="J790" s="51">
        <v>182710</v>
      </c>
      <c r="K790" s="20">
        <f t="shared" si="116"/>
        <v>-0.4941163592578403</v>
      </c>
      <c r="L790" s="51">
        <v>20801125</v>
      </c>
      <c r="M790" s="51">
        <v>17027</v>
      </c>
    </row>
    <row r="791" spans="2:13" ht="15.75" customHeight="1" hidden="1" outlineLevel="2">
      <c r="B791" s="34" t="s">
        <v>308</v>
      </c>
      <c r="C791" s="34" t="s">
        <v>309</v>
      </c>
      <c r="D791" s="15">
        <v>42943</v>
      </c>
      <c r="E791" s="16" t="s">
        <v>29</v>
      </c>
      <c r="F791" s="17">
        <v>1</v>
      </c>
      <c r="G791" s="35" t="e">
        <f>ROUNDUP(DATEDIF(D791,$B$162,"d")/7,0)</f>
        <v>#VALUE!</v>
      </c>
      <c r="H791" s="19">
        <v>38790</v>
      </c>
      <c r="I791" s="36">
        <v>52</v>
      </c>
      <c r="J791" s="19">
        <v>92430</v>
      </c>
      <c r="K791" s="20">
        <f t="shared" si="116"/>
        <v>-0.5803310613437196</v>
      </c>
      <c r="L791" s="19">
        <v>20839915</v>
      </c>
      <c r="M791" s="36">
        <v>17079</v>
      </c>
    </row>
    <row r="792" spans="2:13" ht="15.75" customHeight="1" hidden="1" outlineLevel="2">
      <c r="B792" s="34" t="s">
        <v>308</v>
      </c>
      <c r="C792" s="34" t="s">
        <v>309</v>
      </c>
      <c r="D792" s="15">
        <v>42943</v>
      </c>
      <c r="E792" s="16" t="s">
        <v>29</v>
      </c>
      <c r="F792" s="17">
        <v>2</v>
      </c>
      <c r="G792" s="18" t="e">
        <f>ROUNDUP(DATEDIF(D792,$B$169,"d")/7,0)</f>
        <v>#VALUE!</v>
      </c>
      <c r="H792" s="19">
        <v>49770</v>
      </c>
      <c r="I792" s="19">
        <v>57</v>
      </c>
      <c r="J792" s="19">
        <v>38790</v>
      </c>
      <c r="K792" s="20">
        <f t="shared" si="116"/>
        <v>0.28306264501160094</v>
      </c>
      <c r="L792" s="19">
        <v>20885685</v>
      </c>
      <c r="M792" s="19">
        <v>17136</v>
      </c>
    </row>
    <row r="793" spans="2:13" ht="15.75" customHeight="1" hidden="1" outlineLevel="2">
      <c r="B793" s="34" t="s">
        <v>308</v>
      </c>
      <c r="C793" s="34" t="s">
        <v>309</v>
      </c>
      <c r="D793" s="15">
        <v>42943</v>
      </c>
      <c r="E793" s="16" t="s">
        <v>29</v>
      </c>
      <c r="F793" s="17">
        <v>1</v>
      </c>
      <c r="G793" s="18" t="e">
        <f>ROUNDUP(DATEDIF(D793,$B$178,"d")/7,0)</f>
        <v>#VALUE!</v>
      </c>
      <c r="H793" s="19">
        <v>6050</v>
      </c>
      <c r="I793" s="19">
        <v>11</v>
      </c>
      <c r="J793" s="19">
        <v>49770</v>
      </c>
      <c r="K793" s="20">
        <f t="shared" si="116"/>
        <v>-0.8784408278079164</v>
      </c>
      <c r="L793" s="19">
        <v>20891735</v>
      </c>
      <c r="M793" s="19">
        <v>17147</v>
      </c>
    </row>
    <row r="794" spans="2:13" ht="15.75" customHeight="1" hidden="1" outlineLevel="2">
      <c r="B794" s="34" t="s">
        <v>308</v>
      </c>
      <c r="C794" s="34" t="s">
        <v>309</v>
      </c>
      <c r="D794" s="15">
        <v>42943</v>
      </c>
      <c r="E794" s="16" t="s">
        <v>29</v>
      </c>
      <c r="F794" s="17">
        <v>2</v>
      </c>
      <c r="G794" s="18" t="e">
        <f>ROUNDUP(DATEDIF(D794,$B$186,"d")/7,0)</f>
        <v>#VALUE!</v>
      </c>
      <c r="H794" s="19">
        <v>42680</v>
      </c>
      <c r="I794" s="19">
        <v>56</v>
      </c>
      <c r="J794" s="19">
        <v>6050</v>
      </c>
      <c r="K794" s="20">
        <f t="shared" si="116"/>
        <v>6.054545454545455</v>
      </c>
      <c r="L794" s="19">
        <v>20934415</v>
      </c>
      <c r="M794" s="19">
        <v>17203</v>
      </c>
    </row>
    <row r="795" spans="2:13" ht="15.75" customHeight="1" hidden="1" outlineLevel="2">
      <c r="B795" s="34" t="s">
        <v>308</v>
      </c>
      <c r="C795" s="34" t="s">
        <v>309</v>
      </c>
      <c r="D795" s="15">
        <v>42943</v>
      </c>
      <c r="E795" s="16" t="s">
        <v>29</v>
      </c>
      <c r="F795" s="17">
        <v>1</v>
      </c>
      <c r="G795" s="18" t="e">
        <f>ROUNDUP(DATEDIF(D795,$B$194,"d")/7,0)</f>
        <v>#VALUE!</v>
      </c>
      <c r="H795" s="19">
        <v>43450</v>
      </c>
      <c r="I795" s="19">
        <v>55</v>
      </c>
      <c r="J795" s="19">
        <v>42680</v>
      </c>
      <c r="K795" s="20">
        <f t="shared" si="116"/>
        <v>0.01804123711340206</v>
      </c>
      <c r="L795" s="19">
        <v>20977865</v>
      </c>
      <c r="M795" s="19">
        <v>17258</v>
      </c>
    </row>
    <row r="796" spans="2:13" ht="15.75" customHeight="1" hidden="1" outlineLevel="2">
      <c r="B796" s="34" t="s">
        <v>308</v>
      </c>
      <c r="C796" s="34" t="s">
        <v>309</v>
      </c>
      <c r="D796" s="15">
        <v>42943</v>
      </c>
      <c r="E796" s="16" t="s">
        <v>29</v>
      </c>
      <c r="F796" s="17">
        <v>1</v>
      </c>
      <c r="G796" s="18" t="e">
        <f>ROUNDUP(DATEDIF(D796,$B$197,"d")/7,0)</f>
        <v>#VALUE!</v>
      </c>
      <c r="H796" s="19">
        <v>22910</v>
      </c>
      <c r="I796" s="19">
        <v>29</v>
      </c>
      <c r="J796" s="19">
        <v>43450</v>
      </c>
      <c r="K796" s="20">
        <f t="shared" si="116"/>
        <v>-0.4727272727272727</v>
      </c>
      <c r="L796" s="19">
        <v>21000775</v>
      </c>
      <c r="M796" s="19">
        <v>17287</v>
      </c>
    </row>
    <row r="797" spans="2:13" ht="15.75" customHeight="1" hidden="1" outlineLevel="2">
      <c r="B797" s="34" t="s">
        <v>308</v>
      </c>
      <c r="C797" s="34" t="s">
        <v>309</v>
      </c>
      <c r="D797" s="15">
        <v>42943</v>
      </c>
      <c r="E797" s="16" t="s">
        <v>29</v>
      </c>
      <c r="F797" s="17">
        <v>1</v>
      </c>
      <c r="G797" s="18" t="e">
        <f>ROUNDUP(DATEDIF(D797,$B$207,"d")/7,0)</f>
        <v>#VALUE!</v>
      </c>
      <c r="H797" s="19">
        <v>167710</v>
      </c>
      <c r="I797" s="19">
        <v>248</v>
      </c>
      <c r="J797" s="19">
        <v>22910</v>
      </c>
      <c r="K797" s="20">
        <f t="shared" si="116"/>
        <v>6.320384111741598</v>
      </c>
      <c r="L797" s="19">
        <v>21168485</v>
      </c>
      <c r="M797" s="19">
        <v>17535</v>
      </c>
    </row>
    <row r="798" spans="2:13" ht="15.75" customHeight="1" hidden="1" outlineLevel="2">
      <c r="B798" s="34" t="s">
        <v>308</v>
      </c>
      <c r="C798" s="34" t="s">
        <v>309</v>
      </c>
      <c r="D798" s="15">
        <v>42943</v>
      </c>
      <c r="E798" s="16" t="s">
        <v>29</v>
      </c>
      <c r="F798" s="17">
        <v>1</v>
      </c>
      <c r="G798" s="18" t="e">
        <f>ROUNDUP(DATEDIF(D798,$B$208,"d")/7,0)</f>
        <v>#VALUE!</v>
      </c>
      <c r="H798" s="19">
        <v>35400</v>
      </c>
      <c r="I798" s="19">
        <v>59</v>
      </c>
      <c r="J798" s="19">
        <v>167710</v>
      </c>
      <c r="K798" s="20">
        <f t="shared" si="116"/>
        <v>-0.7889213523343868</v>
      </c>
      <c r="L798" s="19">
        <v>21203885</v>
      </c>
      <c r="M798" s="19">
        <v>17594</v>
      </c>
    </row>
    <row r="799" spans="1:13" s="28" customFormat="1" ht="15.75" customHeight="1" hidden="1" outlineLevel="1">
      <c r="A799" s="28">
        <v>1</v>
      </c>
      <c r="B799" s="37" t="s">
        <v>310</v>
      </c>
      <c r="C799" s="37"/>
      <c r="D799" s="23"/>
      <c r="E799" s="24"/>
      <c r="F799" s="25"/>
      <c r="G799" s="26"/>
      <c r="H799" s="23">
        <f>SUBTOTAL(9,'2017.01.02. - 2017.12.31.  alapadatok'!$H$785:$H$798)</f>
        <v>21185485</v>
      </c>
      <c r="I799" s="23">
        <f>SUBTOTAL(9,'2017.01.02. - 2017.12.31.  alapadatok'!$I$785:$I$798)</f>
        <v>17562</v>
      </c>
      <c r="J799" s="23"/>
      <c r="K799" s="27"/>
      <c r="L799" s="23"/>
      <c r="M799" s="23"/>
    </row>
    <row r="800" spans="2:13" ht="15.75" customHeight="1" hidden="1" outlineLevel="2">
      <c r="B800" s="34" t="s">
        <v>311</v>
      </c>
      <c r="C800" s="34" t="s">
        <v>312</v>
      </c>
      <c r="D800" s="15">
        <v>42894</v>
      </c>
      <c r="E800" s="16" t="s">
        <v>44</v>
      </c>
      <c r="F800" s="17">
        <v>41</v>
      </c>
      <c r="G800" s="18" t="e">
        <f>ROUNDUP(DATEDIF(D800,$B$113,"d")/7,0)</f>
        <v>#VALUE!</v>
      </c>
      <c r="H800" s="19">
        <v>4636600</v>
      </c>
      <c r="I800" s="19">
        <v>3419</v>
      </c>
      <c r="J800" s="19"/>
      <c r="K800" s="20">
        <f aca="true" t="shared" si="118" ref="K800:K803">IF(J800&lt;&gt;0,-(J800-H800)/J800,"")</f>
        <v>0</v>
      </c>
      <c r="L800" s="19">
        <v>4636600</v>
      </c>
      <c r="M800" s="19">
        <v>3419</v>
      </c>
    </row>
    <row r="801" spans="2:13" ht="15.75" customHeight="1" hidden="1" outlineLevel="2">
      <c r="B801" s="44" t="s">
        <v>311</v>
      </c>
      <c r="C801" s="44" t="s">
        <v>312</v>
      </c>
      <c r="D801" s="15">
        <v>42894</v>
      </c>
      <c r="E801" s="16" t="s">
        <v>44</v>
      </c>
      <c r="F801" s="61">
        <v>41</v>
      </c>
      <c r="G801" s="18" t="e">
        <f>ROUNDUP(DATEDIF(D801,$B$123,"d")/7,0)</f>
        <v>#VALUE!</v>
      </c>
      <c r="H801" s="56">
        <v>3590191</v>
      </c>
      <c r="I801" s="56">
        <v>2918</v>
      </c>
      <c r="J801" s="56">
        <v>4636600</v>
      </c>
      <c r="K801" s="20">
        <f t="shared" si="118"/>
        <v>-0.22568455333649656</v>
      </c>
      <c r="L801" s="19">
        <v>8226791</v>
      </c>
      <c r="M801" s="19">
        <v>6337</v>
      </c>
    </row>
    <row r="802" spans="2:13" ht="15.75" customHeight="1" hidden="1" outlineLevel="2">
      <c r="B802" s="44" t="s">
        <v>311</v>
      </c>
      <c r="C802" s="44" t="s">
        <v>312</v>
      </c>
      <c r="D802" s="15">
        <v>42894</v>
      </c>
      <c r="E802" s="16" t="s">
        <v>44</v>
      </c>
      <c r="F802" s="61">
        <v>41</v>
      </c>
      <c r="G802" s="18" t="e">
        <f>ROUNDUP(DATEDIF(D802,$B$122,"d")/7,0)</f>
        <v>#VALUE!</v>
      </c>
      <c r="H802" s="56">
        <v>2090145</v>
      </c>
      <c r="I802" s="56">
        <v>1735</v>
      </c>
      <c r="J802" s="56">
        <v>3590191</v>
      </c>
      <c r="K802" s="20">
        <f t="shared" si="118"/>
        <v>-0.4178178821126787</v>
      </c>
      <c r="L802" s="19">
        <v>10316936</v>
      </c>
      <c r="M802" s="19">
        <v>8072</v>
      </c>
    </row>
    <row r="803" spans="2:13" ht="15.75" customHeight="1" hidden="1" outlineLevel="2">
      <c r="B803" s="44" t="s">
        <v>311</v>
      </c>
      <c r="C803" s="44" t="s">
        <v>312</v>
      </c>
      <c r="D803" s="15">
        <v>42894</v>
      </c>
      <c r="E803" s="16" t="s">
        <v>44</v>
      </c>
      <c r="F803" s="61">
        <v>41</v>
      </c>
      <c r="G803" s="18" t="e">
        <f>ROUNDUP(DATEDIF(D803,$B$128,"d")/7,0)</f>
        <v>#VALUE!</v>
      </c>
      <c r="H803" s="56">
        <v>1211415</v>
      </c>
      <c r="I803" s="56">
        <v>913</v>
      </c>
      <c r="J803" s="56">
        <v>2090145</v>
      </c>
      <c r="K803" s="20">
        <f t="shared" si="118"/>
        <v>-0.42041580847261795</v>
      </c>
      <c r="L803" s="19">
        <v>11528351</v>
      </c>
      <c r="M803" s="19">
        <v>8985</v>
      </c>
    </row>
    <row r="804" spans="1:13" s="28" customFormat="1" ht="15.75" customHeight="1" hidden="1" outlineLevel="1">
      <c r="A804" s="28">
        <v>1</v>
      </c>
      <c r="B804" s="46" t="s">
        <v>313</v>
      </c>
      <c r="C804" s="46"/>
      <c r="D804" s="23"/>
      <c r="E804" s="24"/>
      <c r="F804" s="25"/>
      <c r="G804" s="26"/>
      <c r="H804" s="58">
        <f>SUBTOTAL(9,'2017.01.02. - 2017.12.31.  alapadatok'!$H$800:$H$803)</f>
        <v>11528351</v>
      </c>
      <c r="I804" s="58">
        <f>SUBTOTAL(9,'2017.01.02. - 2017.12.31.  alapadatok'!$I$800:$I$803)</f>
        <v>8985</v>
      </c>
      <c r="J804" s="62"/>
      <c r="K804" s="27"/>
      <c r="L804" s="23"/>
      <c r="M804" s="23"/>
    </row>
    <row r="805" spans="2:13" ht="15.75" customHeight="1" hidden="1" outlineLevel="2">
      <c r="B805" s="34" t="s">
        <v>314</v>
      </c>
      <c r="C805" s="34" t="s">
        <v>315</v>
      </c>
      <c r="D805" s="15">
        <v>42705</v>
      </c>
      <c r="E805" s="16" t="s">
        <v>29</v>
      </c>
      <c r="F805" s="17">
        <v>3</v>
      </c>
      <c r="G805" s="35" t="e">
        <f>ROUNDUP(DATEDIF(D805,$B$50,"d")/7,0)</f>
        <v>#VALUE!</v>
      </c>
      <c r="H805" s="19">
        <v>81470</v>
      </c>
      <c r="I805" s="19">
        <v>80</v>
      </c>
      <c r="J805" s="19">
        <v>17000</v>
      </c>
      <c r="K805" s="20">
        <f aca="true" t="shared" si="119" ref="K805:K811">IF(J805&lt;&gt;0,-(J805-H805)/J805,"")</f>
        <v>3.7923529411764707</v>
      </c>
      <c r="L805" s="19">
        <v>4249902</v>
      </c>
      <c r="M805" s="19">
        <v>3367</v>
      </c>
    </row>
    <row r="806" spans="2:13" ht="15.75" customHeight="1" hidden="1" outlineLevel="2">
      <c r="B806" s="34" t="s">
        <v>314</v>
      </c>
      <c r="C806" s="34" t="s">
        <v>315</v>
      </c>
      <c r="D806" s="15">
        <v>42705</v>
      </c>
      <c r="E806" s="16" t="s">
        <v>29</v>
      </c>
      <c r="F806" s="17">
        <v>2</v>
      </c>
      <c r="G806" s="18" t="e">
        <f>ROUNDUP(DATEDIF(D806,$B$52,"d")/7,0)</f>
        <v>#VALUE!</v>
      </c>
      <c r="H806" s="19">
        <v>35500</v>
      </c>
      <c r="I806" s="19">
        <v>36</v>
      </c>
      <c r="J806" s="19">
        <v>81470</v>
      </c>
      <c r="K806" s="20">
        <f t="shared" si="119"/>
        <v>-0.5642567816374126</v>
      </c>
      <c r="L806" s="19">
        <v>4285402</v>
      </c>
      <c r="M806" s="19">
        <v>3403</v>
      </c>
    </row>
    <row r="807" spans="2:13" ht="15.75" customHeight="1" hidden="1" outlineLevel="2">
      <c r="B807" s="34" t="s">
        <v>314</v>
      </c>
      <c r="C807" s="34" t="s">
        <v>315</v>
      </c>
      <c r="D807" s="15">
        <v>42705</v>
      </c>
      <c r="E807" s="16" t="s">
        <v>29</v>
      </c>
      <c r="F807" s="17">
        <v>2</v>
      </c>
      <c r="G807" s="18" t="e">
        <f aca="true" t="shared" si="120" ref="G807:G808">ROUNDUP(DATEDIF(D807,$B$56,"d")/7,0)</f>
        <v>#VALUE!</v>
      </c>
      <c r="H807" s="19">
        <v>12350</v>
      </c>
      <c r="I807" s="19">
        <v>21</v>
      </c>
      <c r="J807" s="19">
        <v>35500</v>
      </c>
      <c r="K807" s="20">
        <f t="shared" si="119"/>
        <v>-0.652112676056338</v>
      </c>
      <c r="L807" s="19">
        <v>4297752</v>
      </c>
      <c r="M807" s="19">
        <v>3424</v>
      </c>
    </row>
    <row r="808" spans="2:13" ht="15.75" customHeight="1" hidden="1" outlineLevel="2">
      <c r="B808" s="34" t="s">
        <v>314</v>
      </c>
      <c r="C808" s="34" t="s">
        <v>315</v>
      </c>
      <c r="D808" s="15">
        <v>42705</v>
      </c>
      <c r="E808" s="16" t="s">
        <v>29</v>
      </c>
      <c r="F808" s="17">
        <v>1</v>
      </c>
      <c r="G808" s="18" t="e">
        <f t="shared" si="120"/>
        <v>#VALUE!</v>
      </c>
      <c r="H808" s="19">
        <v>5200</v>
      </c>
      <c r="I808" s="19">
        <v>6</v>
      </c>
      <c r="J808" s="19">
        <v>12350</v>
      </c>
      <c r="K808" s="20">
        <f t="shared" si="119"/>
        <v>-0.5789473684210527</v>
      </c>
      <c r="L808" s="19">
        <v>4307952</v>
      </c>
      <c r="M808" s="19">
        <v>3435</v>
      </c>
    </row>
    <row r="809" spans="2:13" ht="15.75" customHeight="1" hidden="1" outlineLevel="2">
      <c r="B809" s="34" t="s">
        <v>314</v>
      </c>
      <c r="C809" s="34" t="s">
        <v>315</v>
      </c>
      <c r="D809" s="15">
        <v>42705</v>
      </c>
      <c r="E809" s="16" t="s">
        <v>29</v>
      </c>
      <c r="F809" s="17">
        <v>1</v>
      </c>
      <c r="G809" s="18" t="e">
        <f>ROUNDUP(DATEDIF(D809,$B$67,"d")/7,0)</f>
        <v>#VALUE!</v>
      </c>
      <c r="H809" s="19">
        <v>15200</v>
      </c>
      <c r="I809" s="19">
        <v>152</v>
      </c>
      <c r="J809" s="19">
        <v>5200</v>
      </c>
      <c r="K809" s="20">
        <f t="shared" si="119"/>
        <v>1.9230769230769231</v>
      </c>
      <c r="L809" s="19">
        <v>4324752</v>
      </c>
      <c r="M809" s="19">
        <v>3589</v>
      </c>
    </row>
    <row r="810" spans="2:13" ht="15.75" customHeight="1" hidden="1" outlineLevel="2">
      <c r="B810" s="34" t="s">
        <v>314</v>
      </c>
      <c r="C810" s="34" t="s">
        <v>315</v>
      </c>
      <c r="D810" s="15">
        <v>42705</v>
      </c>
      <c r="E810" s="16" t="s">
        <v>29</v>
      </c>
      <c r="F810" s="17">
        <v>2</v>
      </c>
      <c r="G810" s="18" t="e">
        <f>ROUNDUP(DATEDIF(D810,$B$82,"d")/7,0)</f>
        <v>#VALUE!</v>
      </c>
      <c r="H810" s="19">
        <v>66000</v>
      </c>
      <c r="I810" s="19">
        <v>112</v>
      </c>
      <c r="J810" s="19"/>
      <c r="K810" s="20">
        <f t="shared" si="119"/>
        <v>0</v>
      </c>
      <c r="L810" s="19">
        <v>4390752</v>
      </c>
      <c r="M810" s="19">
        <v>3701</v>
      </c>
    </row>
    <row r="811" spans="2:13" ht="15.75" customHeight="1" hidden="1" outlineLevel="2">
      <c r="B811" s="34" t="s">
        <v>314</v>
      </c>
      <c r="C811" s="34" t="s">
        <v>315</v>
      </c>
      <c r="D811" s="15">
        <v>42705</v>
      </c>
      <c r="E811" s="16" t="s">
        <v>29</v>
      </c>
      <c r="F811" s="17">
        <v>1</v>
      </c>
      <c r="G811" s="18" t="e">
        <f>ROUNDUP(DATEDIF(D811,$B$64,"d")/7,0)</f>
        <v>#VALUE!</v>
      </c>
      <c r="H811" s="19">
        <v>43600</v>
      </c>
      <c r="I811" s="19">
        <v>104</v>
      </c>
      <c r="J811" s="19">
        <v>66000</v>
      </c>
      <c r="K811" s="20">
        <f t="shared" si="119"/>
        <v>-0.3393939393939394</v>
      </c>
      <c r="L811" s="19">
        <v>4434352</v>
      </c>
      <c r="M811" s="19">
        <v>3805</v>
      </c>
    </row>
    <row r="812" spans="1:13" s="28" customFormat="1" ht="15.75" customHeight="1" hidden="1" outlineLevel="1">
      <c r="A812" s="28">
        <v>1</v>
      </c>
      <c r="B812" s="37" t="s">
        <v>316</v>
      </c>
      <c r="C812" s="37"/>
      <c r="D812" s="23"/>
      <c r="E812" s="24"/>
      <c r="F812" s="25"/>
      <c r="G812" s="26"/>
      <c r="H812" s="23">
        <f>SUBTOTAL(9,'2017.01.02. - 2017.12.31.  alapadatok'!$H$805:$H$811)</f>
        <v>259320</v>
      </c>
      <c r="I812" s="23">
        <f>SUBTOTAL(9,'2017.01.02. - 2017.12.31.  alapadatok'!$I$805:$I$811)</f>
        <v>511</v>
      </c>
      <c r="J812" s="23"/>
      <c r="K812" s="27"/>
      <c r="L812" s="23"/>
      <c r="M812" s="23"/>
    </row>
    <row r="813" spans="2:13" ht="15.75" customHeight="1" hidden="1" outlineLevel="2">
      <c r="B813" s="34" t="s">
        <v>317</v>
      </c>
      <c r="C813" s="34" t="s">
        <v>318</v>
      </c>
      <c r="D813" s="15">
        <v>43055</v>
      </c>
      <c r="E813" s="16" t="s">
        <v>44</v>
      </c>
      <c r="F813" s="17">
        <v>57</v>
      </c>
      <c r="G813" s="18" t="e">
        <f>ROUNDUP(DATEDIF(D813,$B$222,"d")/7,0)</f>
        <v>#VALUE!</v>
      </c>
      <c r="H813" s="19">
        <v>118669558</v>
      </c>
      <c r="I813" s="19">
        <v>77810</v>
      </c>
      <c r="J813" s="19"/>
      <c r="K813" s="20"/>
      <c r="L813" s="19">
        <v>118669558</v>
      </c>
      <c r="M813" s="19">
        <v>77810</v>
      </c>
    </row>
    <row r="814" spans="2:13" ht="15.75" customHeight="1" hidden="1" outlineLevel="2">
      <c r="B814" s="65" t="s">
        <v>317</v>
      </c>
      <c r="C814" s="65" t="s">
        <v>318</v>
      </c>
      <c r="D814" s="66">
        <v>43055</v>
      </c>
      <c r="E814" s="65" t="s">
        <v>44</v>
      </c>
      <c r="F814" s="31">
        <v>57</v>
      </c>
      <c r="G814" s="18" t="e">
        <f>ROUNDUP(DATEDIF(D814,$B$226,"d")/7,0)</f>
        <v>#VALUE!</v>
      </c>
      <c r="H814" s="19">
        <v>49119441</v>
      </c>
      <c r="I814" s="19">
        <v>32600</v>
      </c>
      <c r="J814" s="19">
        <v>118669558</v>
      </c>
      <c r="K814" s="20">
        <f aca="true" t="shared" si="121" ref="K814:K819">IF(J814&lt;&gt;0,-(J814-H814)/J814,"")</f>
        <v>-0.5860822115811707</v>
      </c>
      <c r="L814" s="32">
        <v>167788999</v>
      </c>
      <c r="M814" s="32">
        <v>110410</v>
      </c>
    </row>
    <row r="815" spans="2:13" ht="15.75" customHeight="1" hidden="1" outlineLevel="2">
      <c r="B815" s="65" t="s">
        <v>317</v>
      </c>
      <c r="C815" s="65" t="s">
        <v>318</v>
      </c>
      <c r="D815" s="66">
        <v>43055</v>
      </c>
      <c r="E815" s="65" t="s">
        <v>44</v>
      </c>
      <c r="F815" s="31">
        <v>57</v>
      </c>
      <c r="G815" s="18" t="e">
        <f>ROUNDUP(DATEDIF(D815,$B$227,"d")/7,0)</f>
        <v>#VALUE!</v>
      </c>
      <c r="H815" s="19">
        <v>28079084</v>
      </c>
      <c r="I815" s="19">
        <v>18420</v>
      </c>
      <c r="J815" s="19">
        <v>49119441</v>
      </c>
      <c r="K815" s="20">
        <f t="shared" si="121"/>
        <v>-0.428350904889166</v>
      </c>
      <c r="L815" s="32">
        <v>195868083</v>
      </c>
      <c r="M815" s="32">
        <v>128830</v>
      </c>
    </row>
    <row r="816" spans="2:13" ht="15.75" customHeight="1" hidden="1" outlineLevel="2">
      <c r="B816" s="65" t="s">
        <v>317</v>
      </c>
      <c r="C816" s="65" t="s">
        <v>318</v>
      </c>
      <c r="D816" s="66">
        <v>43055</v>
      </c>
      <c r="E816" s="65" t="s">
        <v>44</v>
      </c>
      <c r="F816" s="31">
        <v>57</v>
      </c>
      <c r="G816" s="18" t="e">
        <f>ROUNDUP(DATEDIF(D816,$B$232,"d")/7,0)</f>
        <v>#VALUE!</v>
      </c>
      <c r="H816" s="19">
        <v>17011136</v>
      </c>
      <c r="I816" s="19">
        <v>10858</v>
      </c>
      <c r="J816" s="19">
        <v>28079084</v>
      </c>
      <c r="K816" s="20">
        <f t="shared" si="121"/>
        <v>-0.3941705505777895</v>
      </c>
      <c r="L816" s="32">
        <v>212879219</v>
      </c>
      <c r="M816" s="32">
        <v>139688</v>
      </c>
    </row>
    <row r="817" spans="2:13" ht="15.75" customHeight="1" hidden="1" outlineLevel="2">
      <c r="B817" s="65" t="s">
        <v>317</v>
      </c>
      <c r="C817" s="65" t="s">
        <v>318</v>
      </c>
      <c r="D817" s="66">
        <v>43055</v>
      </c>
      <c r="E817" s="65" t="s">
        <v>44</v>
      </c>
      <c r="F817" s="31">
        <v>57</v>
      </c>
      <c r="G817" s="18" t="e">
        <f>ROUNDUP(DATEDIF(D817,$B$237,"d")/7,0)</f>
        <v>#VALUE!</v>
      </c>
      <c r="H817" s="19">
        <v>4896830</v>
      </c>
      <c r="I817" s="19">
        <v>3205</v>
      </c>
      <c r="J817" s="19">
        <v>17011136</v>
      </c>
      <c r="K817" s="20">
        <f t="shared" si="121"/>
        <v>-0.7121397418726181</v>
      </c>
      <c r="L817" s="32">
        <v>217776049</v>
      </c>
      <c r="M817" s="32">
        <v>142893</v>
      </c>
    </row>
    <row r="818" spans="2:13" ht="15.75" customHeight="1" hidden="1" outlineLevel="2">
      <c r="B818" s="65" t="s">
        <v>317</v>
      </c>
      <c r="C818" s="65" t="s">
        <v>318</v>
      </c>
      <c r="D818" s="66">
        <v>43055</v>
      </c>
      <c r="E818" s="65" t="s">
        <v>44</v>
      </c>
      <c r="F818" s="31">
        <v>57</v>
      </c>
      <c r="G818" s="18" t="e">
        <f>ROUNDUP(DATEDIF(D818,$B$239,"d")/7,0)</f>
        <v>#VALUE!</v>
      </c>
      <c r="H818" s="19">
        <v>1261755</v>
      </c>
      <c r="I818" s="19">
        <v>849</v>
      </c>
      <c r="J818" s="19">
        <v>4896830</v>
      </c>
      <c r="K818" s="20">
        <f t="shared" si="121"/>
        <v>-0.7423322843553891</v>
      </c>
      <c r="L818" s="32">
        <v>219037804</v>
      </c>
      <c r="M818" s="32">
        <v>143742</v>
      </c>
    </row>
    <row r="819" spans="2:13" ht="15.75" customHeight="1" hidden="1" outlineLevel="2">
      <c r="B819" s="65" t="s">
        <v>317</v>
      </c>
      <c r="C819" s="65" t="s">
        <v>318</v>
      </c>
      <c r="D819" s="66">
        <v>43055</v>
      </c>
      <c r="E819" s="65" t="s">
        <v>44</v>
      </c>
      <c r="F819" s="31">
        <v>57</v>
      </c>
      <c r="G819" s="18" t="e">
        <f>ROUNDUP(DATEDIF(D819,$B$284,"d")/7,0)</f>
        <v>#VALUE!</v>
      </c>
      <c r="H819" s="19">
        <v>1171035</v>
      </c>
      <c r="I819" s="19">
        <v>699</v>
      </c>
      <c r="J819" s="19">
        <v>673375</v>
      </c>
      <c r="K819" s="20">
        <f t="shared" si="121"/>
        <v>0.739053276406163</v>
      </c>
      <c r="L819" s="32">
        <v>220208839</v>
      </c>
      <c r="M819" s="32">
        <v>144441</v>
      </c>
    </row>
    <row r="820" spans="1:13" s="28" customFormat="1" ht="15.75" customHeight="1" hidden="1" outlineLevel="1">
      <c r="A820" s="28">
        <v>1</v>
      </c>
      <c r="B820" s="23" t="s">
        <v>319</v>
      </c>
      <c r="C820" s="23"/>
      <c r="D820" s="23"/>
      <c r="E820" s="23"/>
      <c r="F820" s="25"/>
      <c r="G820" s="26"/>
      <c r="H820" s="23">
        <f>SUBTOTAL(9,'2017.01.02. - 2017.12.31.  alapadatok'!$H$813:$H$819)</f>
        <v>220208839</v>
      </c>
      <c r="I820" s="23">
        <f>SUBTOTAL(9,'2017.01.02. - 2017.12.31.  alapadatok'!$I$813:$I$819)</f>
        <v>144441</v>
      </c>
      <c r="J820" s="23"/>
      <c r="K820" s="27"/>
      <c r="L820" s="59"/>
      <c r="M820" s="59"/>
    </row>
    <row r="821" spans="2:13" ht="15.75" customHeight="1" hidden="1" outlineLevel="2">
      <c r="B821" s="65" t="s">
        <v>320</v>
      </c>
      <c r="C821" s="65" t="s">
        <v>320</v>
      </c>
      <c r="D821" s="66">
        <v>42964</v>
      </c>
      <c r="E821" s="65" t="s">
        <v>69</v>
      </c>
      <c r="F821" s="31"/>
      <c r="G821" s="18" t="e">
        <f aca="true" t="shared" si="122" ref="G821:G822">ROUNDUP(DATEDIF(D821,$B$154,"d")/7,0)</f>
        <v>#VALUE!</v>
      </c>
      <c r="H821" s="19">
        <v>2656890</v>
      </c>
      <c r="I821" s="19">
        <v>1779</v>
      </c>
      <c r="J821" s="19"/>
      <c r="K821" s="20">
        <f aca="true" t="shared" si="123" ref="K821:K825">IF(J821&lt;&gt;0,-(J821-H821)/J821,"")</f>
        <v>0</v>
      </c>
      <c r="L821" s="32">
        <v>2656890</v>
      </c>
      <c r="M821" s="32">
        <v>1779</v>
      </c>
    </row>
    <row r="822" spans="2:13" ht="15.75" customHeight="1" hidden="1" outlineLevel="2">
      <c r="B822" s="65" t="s">
        <v>320</v>
      </c>
      <c r="C822" s="65" t="s">
        <v>320</v>
      </c>
      <c r="D822" s="66">
        <v>42964</v>
      </c>
      <c r="E822" s="65" t="s">
        <v>69</v>
      </c>
      <c r="F822" s="31"/>
      <c r="G822" s="18" t="e">
        <f t="shared" si="122"/>
        <v>#VALUE!</v>
      </c>
      <c r="H822" s="19">
        <v>892200</v>
      </c>
      <c r="I822" s="19">
        <v>574</v>
      </c>
      <c r="J822" s="19">
        <v>2656890</v>
      </c>
      <c r="K822" s="20">
        <f t="shared" si="123"/>
        <v>-0.6641938507051477</v>
      </c>
      <c r="L822" s="19">
        <v>3788190</v>
      </c>
      <c r="M822" s="19">
        <v>2540</v>
      </c>
    </row>
    <row r="823" spans="2:13" ht="15.75" customHeight="1" hidden="1" outlineLevel="2">
      <c r="B823" s="65" t="s">
        <v>320</v>
      </c>
      <c r="C823" s="65" t="s">
        <v>320</v>
      </c>
      <c r="D823" s="66">
        <v>42964</v>
      </c>
      <c r="E823" s="65" t="s">
        <v>69</v>
      </c>
      <c r="F823" s="31"/>
      <c r="G823" s="18" t="e">
        <f>ROUNDUP(DATEDIF(D823,$B$156,"d")/7,0)</f>
        <v>#VALUE!</v>
      </c>
      <c r="H823" s="19">
        <v>542585</v>
      </c>
      <c r="I823" s="19">
        <v>376</v>
      </c>
      <c r="J823" s="19">
        <v>892200</v>
      </c>
      <c r="K823" s="20">
        <f t="shared" si="123"/>
        <v>-0.39185720690428155</v>
      </c>
      <c r="L823" s="19">
        <v>4286005</v>
      </c>
      <c r="M823" s="19">
        <v>2933</v>
      </c>
    </row>
    <row r="824" spans="2:13" ht="15.75" customHeight="1" hidden="1" outlineLevel="2">
      <c r="B824" s="14" t="s">
        <v>320</v>
      </c>
      <c r="C824" s="14" t="s">
        <v>320</v>
      </c>
      <c r="D824" s="15">
        <v>42964</v>
      </c>
      <c r="E824" s="16" t="s">
        <v>69</v>
      </c>
      <c r="F824" s="17"/>
      <c r="G824" s="18" t="e">
        <f>ROUNDUP(DATEDIF(D824,$B$162,"d")/7,0)</f>
        <v>#VALUE!</v>
      </c>
      <c r="H824" s="19">
        <v>77820</v>
      </c>
      <c r="I824" s="19">
        <v>65</v>
      </c>
      <c r="J824" s="19">
        <v>542585</v>
      </c>
      <c r="K824" s="20">
        <f t="shared" si="123"/>
        <v>-0.8565754674382816</v>
      </c>
      <c r="L824" s="19">
        <v>4388215</v>
      </c>
      <c r="M824" s="19">
        <v>3028</v>
      </c>
    </row>
    <row r="825" spans="2:13" ht="15.75" customHeight="1" hidden="1" outlineLevel="2">
      <c r="B825" s="14" t="s">
        <v>320</v>
      </c>
      <c r="C825" s="14" t="s">
        <v>320</v>
      </c>
      <c r="D825" s="15">
        <v>42964</v>
      </c>
      <c r="E825" s="16" t="s">
        <v>69</v>
      </c>
      <c r="F825" s="17"/>
      <c r="G825" s="18" t="e">
        <f>ROUNDUP(DATEDIF(D825,$B$169,"d")/7,0)</f>
        <v>#VALUE!</v>
      </c>
      <c r="H825" s="40">
        <v>79650</v>
      </c>
      <c r="I825" s="40">
        <v>70</v>
      </c>
      <c r="J825" s="19">
        <v>77820</v>
      </c>
      <c r="K825" s="20">
        <f t="shared" si="123"/>
        <v>0.023515805705474173</v>
      </c>
      <c r="L825" s="40">
        <v>4468865</v>
      </c>
      <c r="M825" s="40">
        <v>3099</v>
      </c>
    </row>
    <row r="826" spans="1:13" s="28" customFormat="1" ht="15.75" customHeight="1" hidden="1" outlineLevel="1">
      <c r="A826" s="28">
        <v>1</v>
      </c>
      <c r="B826" s="22" t="s">
        <v>321</v>
      </c>
      <c r="C826" s="22"/>
      <c r="D826" s="23"/>
      <c r="E826" s="24"/>
      <c r="F826" s="25"/>
      <c r="G826" s="26"/>
      <c r="H826" s="23">
        <f>SUBTOTAL(9,'2017.01.02. - 2017.12.31.  alapadatok'!$H$821:$H$825)</f>
        <v>4249145</v>
      </c>
      <c r="I826" s="23">
        <f>SUBTOTAL(9,'2017.01.02. - 2017.12.31.  alapadatok'!$I$821:$I$825)</f>
        <v>2864</v>
      </c>
      <c r="J826" s="23"/>
      <c r="K826" s="27"/>
      <c r="L826" s="23"/>
      <c r="M826" s="23"/>
    </row>
    <row r="827" spans="2:13" ht="15.75" customHeight="1" hidden="1" outlineLevel="2">
      <c r="B827" s="14" t="s">
        <v>322</v>
      </c>
      <c r="C827" s="14" t="s">
        <v>323</v>
      </c>
      <c r="D827" s="15">
        <v>42937</v>
      </c>
      <c r="E827" s="16" t="s">
        <v>18</v>
      </c>
      <c r="F827" s="17"/>
      <c r="G827" s="18">
        <v>0</v>
      </c>
      <c r="H827" s="19">
        <v>22800</v>
      </c>
      <c r="I827" s="19">
        <v>38</v>
      </c>
      <c r="J827" s="19"/>
      <c r="K827" s="20">
        <f>IF(J827&lt;&gt;0,-(J827-H827)/J827,"")</f>
        <v>0</v>
      </c>
      <c r="L827" s="19">
        <v>9546539</v>
      </c>
      <c r="M827" s="19">
        <v>7032</v>
      </c>
    </row>
    <row r="828" spans="1:13" s="28" customFormat="1" ht="15.75" customHeight="1" hidden="1" outlineLevel="1">
      <c r="A828" s="28">
        <v>1</v>
      </c>
      <c r="B828" s="22" t="s">
        <v>324</v>
      </c>
      <c r="C828" s="22"/>
      <c r="D828" s="23"/>
      <c r="E828" s="24"/>
      <c r="F828" s="25"/>
      <c r="G828" s="26"/>
      <c r="H828" s="23">
        <f>SUBTOTAL(9,'2017.01.02. - 2017.12.31.  alapadatok'!$H$827:$H$827)</f>
        <v>22800</v>
      </c>
      <c r="I828" s="23">
        <f>SUBTOTAL(9,'2017.01.02. - 2017.12.31.  alapadatok'!$I$827:$I$827)</f>
        <v>38</v>
      </c>
      <c r="J828" s="23"/>
      <c r="K828" s="27"/>
      <c r="L828" s="23"/>
      <c r="M828" s="23"/>
    </row>
    <row r="829" spans="2:13" ht="15.75" customHeight="1" hidden="1" outlineLevel="2">
      <c r="B829" s="14" t="s">
        <v>325</v>
      </c>
      <c r="C829" s="14" t="s">
        <v>325</v>
      </c>
      <c r="D829" s="15">
        <v>42810</v>
      </c>
      <c r="E829" s="16" t="s">
        <v>60</v>
      </c>
      <c r="F829" s="17"/>
      <c r="G829" s="18" t="e">
        <f>ROUNDUP(DATEDIF(D829,$B$74,"d")/7,0)</f>
        <v>#VALUE!</v>
      </c>
      <c r="H829" s="19">
        <v>121780325</v>
      </c>
      <c r="I829" s="19">
        <v>91642</v>
      </c>
      <c r="J829" s="19"/>
      <c r="K829" s="20">
        <f aca="true" t="shared" si="124" ref="K829:K870">IF(J829&lt;&gt;0,-(J829-H829)/J829,"")</f>
        <v>0</v>
      </c>
      <c r="L829" s="19">
        <v>121780325</v>
      </c>
      <c r="M829" s="19">
        <v>91642</v>
      </c>
    </row>
    <row r="830" spans="2:13" ht="15.75" customHeight="1" hidden="1" outlineLevel="2">
      <c r="B830" s="14" t="s">
        <v>325</v>
      </c>
      <c r="C830" s="14" t="s">
        <v>325</v>
      </c>
      <c r="D830" s="15">
        <v>42810</v>
      </c>
      <c r="E830" s="16" t="s">
        <v>60</v>
      </c>
      <c r="F830" s="17"/>
      <c r="G830" s="18" t="e">
        <f>ROUNDUP(DATEDIF(D830,$B$76,"d")/7,0)</f>
        <v>#VALUE!</v>
      </c>
      <c r="H830" s="19">
        <v>89399275</v>
      </c>
      <c r="I830" s="19">
        <v>67896</v>
      </c>
      <c r="J830" s="19">
        <v>121780325</v>
      </c>
      <c r="K830" s="20">
        <f t="shared" si="124"/>
        <v>-0.26589722108230535</v>
      </c>
      <c r="L830" s="19">
        <v>211314958</v>
      </c>
      <c r="M830" s="19">
        <v>159546</v>
      </c>
    </row>
    <row r="831" spans="2:13" ht="15.75" customHeight="1" hidden="1" outlineLevel="2">
      <c r="B831" s="14" t="s">
        <v>325</v>
      </c>
      <c r="C831" s="14" t="s">
        <v>325</v>
      </c>
      <c r="D831" s="15">
        <v>42810</v>
      </c>
      <c r="E831" s="16" t="s">
        <v>60</v>
      </c>
      <c r="F831" s="17"/>
      <c r="G831" s="18" t="e">
        <f>ROUNDUP(DATEDIF(D831,$B$85,"d")/7,0)</f>
        <v>#VALUE!</v>
      </c>
      <c r="H831" s="19">
        <v>58221485</v>
      </c>
      <c r="I831" s="19">
        <v>44139</v>
      </c>
      <c r="J831" s="19">
        <v>89399275</v>
      </c>
      <c r="K831" s="20">
        <f t="shared" si="124"/>
        <v>-0.3487476827972039</v>
      </c>
      <c r="L831" s="19">
        <v>269697393</v>
      </c>
      <c r="M831" s="19">
        <v>203824</v>
      </c>
    </row>
    <row r="832" spans="2:13" ht="15.75" customHeight="1" hidden="1" outlineLevel="2">
      <c r="B832" s="14" t="s">
        <v>325</v>
      </c>
      <c r="C832" s="14" t="s">
        <v>325</v>
      </c>
      <c r="D832" s="15">
        <v>42810</v>
      </c>
      <c r="E832" s="16" t="s">
        <v>60</v>
      </c>
      <c r="F832" s="17"/>
      <c r="G832" s="18" t="e">
        <f>ROUNDUP(DATEDIF(D832,$B$71,"d")/7,0)</f>
        <v>#VALUE!</v>
      </c>
      <c r="H832" s="19">
        <v>51088010</v>
      </c>
      <c r="I832" s="19">
        <v>39806</v>
      </c>
      <c r="J832" s="19">
        <v>58221485</v>
      </c>
      <c r="K832" s="20">
        <f t="shared" si="124"/>
        <v>-0.12252306858885513</v>
      </c>
      <c r="L832" s="19">
        <v>320857483</v>
      </c>
      <c r="M832" s="19">
        <v>243702</v>
      </c>
    </row>
    <row r="833" spans="2:13" ht="15.75" customHeight="1" hidden="1" outlineLevel="2">
      <c r="B833" s="14" t="s">
        <v>325</v>
      </c>
      <c r="C833" s="14" t="s">
        <v>325</v>
      </c>
      <c r="D833" s="15">
        <v>42810</v>
      </c>
      <c r="E833" s="16" t="s">
        <v>60</v>
      </c>
      <c r="F833" s="17"/>
      <c r="G833" s="18" t="e">
        <f>ROUNDUP(DATEDIF(D833,$B$77,"d")/7,0)</f>
        <v>#VALUE!</v>
      </c>
      <c r="H833" s="19">
        <v>59308950</v>
      </c>
      <c r="I833" s="19">
        <v>42385</v>
      </c>
      <c r="J833" s="19">
        <v>51088010</v>
      </c>
      <c r="K833" s="20">
        <f t="shared" si="124"/>
        <v>0.16091720934129164</v>
      </c>
      <c r="L833" s="19">
        <v>380466333</v>
      </c>
      <c r="M833" s="19">
        <v>286395</v>
      </c>
    </row>
    <row r="834" spans="2:13" ht="15.75" customHeight="1" hidden="1" outlineLevel="2">
      <c r="B834" s="14" t="s">
        <v>325</v>
      </c>
      <c r="C834" s="14" t="s">
        <v>325</v>
      </c>
      <c r="D834" s="15">
        <v>42810</v>
      </c>
      <c r="E834" s="16" t="s">
        <v>60</v>
      </c>
      <c r="F834" s="17"/>
      <c r="G834" s="18" t="e">
        <f>ROUNDUP(DATEDIF(D834,$B$82,"d")/7,0)</f>
        <v>#VALUE!</v>
      </c>
      <c r="H834" s="19">
        <v>34186563</v>
      </c>
      <c r="I834" s="19">
        <v>25015</v>
      </c>
      <c r="J834" s="19">
        <v>59308950</v>
      </c>
      <c r="K834" s="20">
        <f t="shared" si="124"/>
        <v>-0.42358509128892013</v>
      </c>
      <c r="L834" s="19">
        <v>414812916</v>
      </c>
      <c r="M834" s="19">
        <v>311534</v>
      </c>
    </row>
    <row r="835" spans="2:13" ht="15.75" customHeight="1" hidden="1" outlineLevel="2">
      <c r="B835" s="14" t="s">
        <v>325</v>
      </c>
      <c r="C835" s="14" t="s">
        <v>325</v>
      </c>
      <c r="D835" s="15">
        <v>42810</v>
      </c>
      <c r="E835" s="16" t="s">
        <v>60</v>
      </c>
      <c r="F835" s="17"/>
      <c r="G835" s="18" t="e">
        <f>ROUNDUP(DATEDIF(D835,$B$89,"d")/7,0)</f>
        <v>#VALUE!</v>
      </c>
      <c r="H835" s="19">
        <v>39864383</v>
      </c>
      <c r="I835" s="19">
        <v>28811</v>
      </c>
      <c r="J835" s="19">
        <v>34186563</v>
      </c>
      <c r="K835" s="20">
        <f t="shared" si="124"/>
        <v>0.16608338194161257</v>
      </c>
      <c r="L835" s="19">
        <v>455499307</v>
      </c>
      <c r="M835" s="19">
        <v>341251</v>
      </c>
    </row>
    <row r="836" spans="2:13" ht="15.75" customHeight="1" hidden="1" outlineLevel="2">
      <c r="B836" s="14" t="s">
        <v>325</v>
      </c>
      <c r="C836" s="14" t="s">
        <v>325</v>
      </c>
      <c r="D836" s="15">
        <v>42810</v>
      </c>
      <c r="E836" s="16" t="s">
        <v>60</v>
      </c>
      <c r="F836" s="17"/>
      <c r="G836" s="18" t="e">
        <f>ROUNDUP(DATEDIF(D836,$B$91,"d")/7,0)</f>
        <v>#VALUE!</v>
      </c>
      <c r="H836" s="19">
        <v>22174795</v>
      </c>
      <c r="I836" s="19">
        <v>16347</v>
      </c>
      <c r="J836" s="19">
        <v>39864383</v>
      </c>
      <c r="K836" s="20">
        <f t="shared" si="124"/>
        <v>-0.4437441813661082</v>
      </c>
      <c r="L836" s="19">
        <v>477778502</v>
      </c>
      <c r="M836" s="19">
        <v>357713</v>
      </c>
    </row>
    <row r="837" spans="2:13" ht="15.75" customHeight="1" hidden="1" outlineLevel="2">
      <c r="B837" s="14" t="s">
        <v>325</v>
      </c>
      <c r="C837" s="14" t="s">
        <v>325</v>
      </c>
      <c r="D837" s="15">
        <v>42810</v>
      </c>
      <c r="E837" s="16" t="s">
        <v>60</v>
      </c>
      <c r="F837" s="17"/>
      <c r="G837" s="18" t="e">
        <f>ROUNDUP(DATEDIF(D837,$B$100,"d")/7,0)</f>
        <v>#VALUE!</v>
      </c>
      <c r="H837" s="19">
        <v>14178466</v>
      </c>
      <c r="I837" s="19">
        <v>10605</v>
      </c>
      <c r="J837" s="19">
        <v>22174795</v>
      </c>
      <c r="K837" s="20">
        <f t="shared" si="124"/>
        <v>-0.3606044159596515</v>
      </c>
      <c r="L837" s="19">
        <v>492102568</v>
      </c>
      <c r="M837" s="19">
        <v>368472</v>
      </c>
    </row>
    <row r="838" spans="2:13" ht="15.75" customHeight="1" hidden="1" outlineLevel="2">
      <c r="B838" s="14" t="s">
        <v>325</v>
      </c>
      <c r="C838" s="14" t="s">
        <v>325</v>
      </c>
      <c r="D838" s="15">
        <v>42810</v>
      </c>
      <c r="E838" s="16" t="s">
        <v>60</v>
      </c>
      <c r="F838" s="17"/>
      <c r="G838" s="18" t="e">
        <f>ROUNDUP(DATEDIF(D838,$B$98,"d")/7,0)</f>
        <v>#VALUE!</v>
      </c>
      <c r="H838" s="19">
        <v>9237209</v>
      </c>
      <c r="I838" s="19">
        <v>6893</v>
      </c>
      <c r="J838" s="19">
        <v>14178466</v>
      </c>
      <c r="K838" s="20">
        <f t="shared" si="124"/>
        <v>-0.3485043445461589</v>
      </c>
      <c r="L838" s="19">
        <v>501394327</v>
      </c>
      <c r="M838" s="19">
        <v>375403</v>
      </c>
    </row>
    <row r="839" spans="2:13" ht="15.75" customHeight="1" hidden="1" outlineLevel="2">
      <c r="B839" s="14" t="s">
        <v>325</v>
      </c>
      <c r="C839" s="14" t="s">
        <v>325</v>
      </c>
      <c r="D839" s="15">
        <v>42810</v>
      </c>
      <c r="E839" s="16" t="s">
        <v>60</v>
      </c>
      <c r="F839" s="17"/>
      <c r="G839" s="18" t="e">
        <f>ROUNDUP(DATEDIF(D839,$B$102,"d")/7,0)</f>
        <v>#VALUE!</v>
      </c>
      <c r="H839" s="19">
        <v>10116345</v>
      </c>
      <c r="I839" s="19">
        <v>7654</v>
      </c>
      <c r="J839" s="19">
        <v>9237209</v>
      </c>
      <c r="K839" s="20">
        <f t="shared" si="124"/>
        <v>0.09517333644827133</v>
      </c>
      <c r="L839" s="19">
        <v>511554992</v>
      </c>
      <c r="M839" s="19">
        <v>383100</v>
      </c>
    </row>
    <row r="840" spans="2:13" ht="15.75" customHeight="1" hidden="1" outlineLevel="2">
      <c r="B840" s="14" t="s">
        <v>325</v>
      </c>
      <c r="C840" s="14" t="s">
        <v>325</v>
      </c>
      <c r="D840" s="15">
        <v>42810</v>
      </c>
      <c r="E840" s="16" t="s">
        <v>60</v>
      </c>
      <c r="F840" s="17"/>
      <c r="G840" s="18" t="e">
        <f>ROUNDUP(DATEDIF(D840,$B$110,"d")/7,0)</f>
        <v>#VALUE!</v>
      </c>
      <c r="H840" s="19">
        <v>7993195</v>
      </c>
      <c r="I840" s="19">
        <v>6235</v>
      </c>
      <c r="J840" s="19">
        <v>10116345</v>
      </c>
      <c r="K840" s="20">
        <f t="shared" si="124"/>
        <v>-0.20987322990665108</v>
      </c>
      <c r="L840" s="19">
        <v>518956758</v>
      </c>
      <c r="M840" s="19">
        <v>388997</v>
      </c>
    </row>
    <row r="841" spans="2:13" ht="15.75" customHeight="1" hidden="1" outlineLevel="2">
      <c r="B841" s="14" t="s">
        <v>325</v>
      </c>
      <c r="C841" s="14" t="s">
        <v>325</v>
      </c>
      <c r="D841" s="15">
        <v>42810</v>
      </c>
      <c r="E841" s="16" t="s">
        <v>60</v>
      </c>
      <c r="F841" s="17"/>
      <c r="G841" s="18" t="e">
        <f>ROUNDUP(DATEDIF(D841,$B$113,"d")/7,0)</f>
        <v>#VALUE!</v>
      </c>
      <c r="H841" s="19">
        <v>5838450</v>
      </c>
      <c r="I841" s="19">
        <v>5582</v>
      </c>
      <c r="J841" s="19">
        <v>7993195</v>
      </c>
      <c r="K841" s="20">
        <f t="shared" si="124"/>
        <v>-0.26957243004830983</v>
      </c>
      <c r="L841" s="19">
        <v>524431528</v>
      </c>
      <c r="M841" s="19">
        <v>394334</v>
      </c>
    </row>
    <row r="842" spans="2:13" ht="15.75" customHeight="1" hidden="1" outlineLevel="2">
      <c r="B842" s="14" t="s">
        <v>325</v>
      </c>
      <c r="C842" s="14" t="s">
        <v>325</v>
      </c>
      <c r="D842" s="15">
        <v>42810</v>
      </c>
      <c r="E842" s="16" t="s">
        <v>60</v>
      </c>
      <c r="F842" s="17"/>
      <c r="G842" s="18" t="e">
        <f>ROUNDUP(DATEDIF(D842,$B$123,"d")/7,0)</f>
        <v>#VALUE!</v>
      </c>
      <c r="H842" s="19">
        <v>4959526</v>
      </c>
      <c r="I842" s="19">
        <v>4830</v>
      </c>
      <c r="J842" s="19">
        <v>5838450</v>
      </c>
      <c r="K842" s="20">
        <f t="shared" si="124"/>
        <v>-0.1505406400671411</v>
      </c>
      <c r="L842" s="19">
        <v>529405304</v>
      </c>
      <c r="M842" s="19">
        <v>399183</v>
      </c>
    </row>
    <row r="843" spans="2:13" ht="15.75" customHeight="1" hidden="1" outlineLevel="2">
      <c r="B843" s="14" t="s">
        <v>325</v>
      </c>
      <c r="C843" s="14" t="s">
        <v>325</v>
      </c>
      <c r="D843" s="15">
        <v>42810</v>
      </c>
      <c r="E843" s="16" t="s">
        <v>60</v>
      </c>
      <c r="F843" s="17"/>
      <c r="G843" s="18" t="e">
        <f>ROUNDUP(DATEDIF(D843,$B$122,"d")/7,0)</f>
        <v>#VALUE!</v>
      </c>
      <c r="H843" s="19">
        <v>4807491</v>
      </c>
      <c r="I843" s="19">
        <v>3931</v>
      </c>
      <c r="J843" s="19">
        <v>4959526</v>
      </c>
      <c r="K843" s="20">
        <f t="shared" si="124"/>
        <v>-0.030655147286252758</v>
      </c>
      <c r="L843" s="19">
        <v>534247385</v>
      </c>
      <c r="M843" s="19">
        <v>403157</v>
      </c>
    </row>
    <row r="844" spans="2:13" ht="15.75" customHeight="1" hidden="1" outlineLevel="2">
      <c r="B844" s="30" t="s">
        <v>325</v>
      </c>
      <c r="C844" s="30" t="s">
        <v>325</v>
      </c>
      <c r="D844" s="53">
        <v>42810</v>
      </c>
      <c r="E844" s="72" t="s">
        <v>60</v>
      </c>
      <c r="F844" s="30"/>
      <c r="G844" s="18" t="e">
        <f aca="true" t="shared" si="125" ref="G844:G845">ROUNDUP(DATEDIF(D844,$B$128,"d")/7,0)</f>
        <v>#VALUE!</v>
      </c>
      <c r="H844" s="56">
        <v>5376051</v>
      </c>
      <c r="I844" s="36">
        <v>6095</v>
      </c>
      <c r="J844" s="56">
        <v>4807491</v>
      </c>
      <c r="K844" s="20">
        <f t="shared" si="124"/>
        <v>0.11826543201016913</v>
      </c>
      <c r="L844" s="32">
        <v>539755226</v>
      </c>
      <c r="M844" s="32">
        <v>409401</v>
      </c>
    </row>
    <row r="845" spans="2:13" ht="15.75" customHeight="1" hidden="1" outlineLevel="2">
      <c r="B845" s="34" t="s">
        <v>325</v>
      </c>
      <c r="C845" s="34" t="s">
        <v>325</v>
      </c>
      <c r="D845" s="15">
        <v>42810</v>
      </c>
      <c r="E845" s="16" t="s">
        <v>60</v>
      </c>
      <c r="F845" s="17"/>
      <c r="G845" s="18" t="e">
        <f t="shared" si="125"/>
        <v>#VALUE!</v>
      </c>
      <c r="H845" s="19">
        <v>5615901</v>
      </c>
      <c r="I845" s="19">
        <v>4565</v>
      </c>
      <c r="J845" s="19">
        <v>5376051</v>
      </c>
      <c r="K845" s="20">
        <f t="shared" si="124"/>
        <v>0.0446145321166038</v>
      </c>
      <c r="L845" s="19">
        <v>545371127</v>
      </c>
      <c r="M845" s="19">
        <v>413966</v>
      </c>
    </row>
    <row r="846" spans="2:13" ht="15.75" customHeight="1" hidden="1" outlineLevel="2">
      <c r="B846" s="34" t="s">
        <v>325</v>
      </c>
      <c r="C846" s="34" t="s">
        <v>325</v>
      </c>
      <c r="D846" s="15">
        <v>42810</v>
      </c>
      <c r="E846" s="16" t="s">
        <v>60</v>
      </c>
      <c r="F846" s="17"/>
      <c r="G846" s="18" t="e">
        <f>ROUNDUP(DATEDIF(D846,$B$131,"d")/7,0)</f>
        <v>#VALUE!</v>
      </c>
      <c r="H846" s="19">
        <v>4583765</v>
      </c>
      <c r="I846" s="19">
        <v>3500</v>
      </c>
      <c r="J846" s="19">
        <v>5615901</v>
      </c>
      <c r="K846" s="20">
        <f t="shared" si="124"/>
        <v>-0.1837881401399348</v>
      </c>
      <c r="L846" s="19">
        <v>549954892</v>
      </c>
      <c r="M846" s="19">
        <v>417466</v>
      </c>
    </row>
    <row r="847" spans="2:13" ht="15.75" customHeight="1" hidden="1" outlineLevel="2">
      <c r="B847" s="34" t="s">
        <v>325</v>
      </c>
      <c r="C847" s="34" t="s">
        <v>325</v>
      </c>
      <c r="D847" s="15">
        <v>42810</v>
      </c>
      <c r="E847" s="16" t="s">
        <v>60</v>
      </c>
      <c r="F847" s="17"/>
      <c r="G847" s="18" t="e">
        <f>ROUNDUP(DATEDIF(D847,$B$134,"d")/7,0)</f>
        <v>#VALUE!</v>
      </c>
      <c r="H847" s="19">
        <v>4330970</v>
      </c>
      <c r="I847" s="19">
        <v>3306</v>
      </c>
      <c r="J847" s="19">
        <v>4583765</v>
      </c>
      <c r="K847" s="20">
        <f t="shared" si="124"/>
        <v>-0.055150078592598004</v>
      </c>
      <c r="L847" s="19">
        <v>554285862</v>
      </c>
      <c r="M847" s="19">
        <v>420772</v>
      </c>
    </row>
    <row r="848" spans="2:13" ht="15.75" customHeight="1" hidden="1" outlineLevel="2">
      <c r="B848" s="34" t="s">
        <v>325</v>
      </c>
      <c r="C848" s="34" t="s">
        <v>325</v>
      </c>
      <c r="D848" s="15">
        <v>42810</v>
      </c>
      <c r="E848" s="16" t="s">
        <v>60</v>
      </c>
      <c r="F848" s="17"/>
      <c r="G848" s="18" t="e">
        <f aca="true" t="shared" si="126" ref="G848:G849">ROUNDUP(DATEDIF(D848,$B$140,"d")/7,0)</f>
        <v>#VALUE!</v>
      </c>
      <c r="H848" s="19">
        <v>3679586</v>
      </c>
      <c r="I848" s="19">
        <v>3111</v>
      </c>
      <c r="J848" s="19">
        <v>4330970</v>
      </c>
      <c r="K848" s="20">
        <f t="shared" si="124"/>
        <v>-0.15040141123120224</v>
      </c>
      <c r="L848" s="19">
        <v>558249764</v>
      </c>
      <c r="M848" s="19">
        <v>424232</v>
      </c>
    </row>
    <row r="849" spans="2:13" ht="15.75" customHeight="1" hidden="1" outlineLevel="2">
      <c r="B849" s="34" t="s">
        <v>325</v>
      </c>
      <c r="C849" s="34" t="s">
        <v>325</v>
      </c>
      <c r="D849" s="15">
        <v>42810</v>
      </c>
      <c r="E849" s="16" t="s">
        <v>60</v>
      </c>
      <c r="F849" s="17"/>
      <c r="G849" s="18" t="e">
        <f t="shared" si="126"/>
        <v>#VALUE!</v>
      </c>
      <c r="H849" s="19">
        <v>5486700</v>
      </c>
      <c r="I849" s="19">
        <v>4519</v>
      </c>
      <c r="J849" s="19">
        <v>3679586</v>
      </c>
      <c r="K849" s="20">
        <f t="shared" si="124"/>
        <v>0.49111883782577714</v>
      </c>
      <c r="L849" s="19">
        <v>563736464</v>
      </c>
      <c r="M849" s="19">
        <v>428751</v>
      </c>
    </row>
    <row r="850" spans="2:13" ht="15.75" customHeight="1" hidden="1" outlineLevel="2">
      <c r="B850" s="34" t="s">
        <v>325</v>
      </c>
      <c r="C850" s="34" t="s">
        <v>325</v>
      </c>
      <c r="D850" s="15">
        <v>42810</v>
      </c>
      <c r="E850" s="16" t="s">
        <v>60</v>
      </c>
      <c r="F850" s="17"/>
      <c r="G850" s="18" t="e">
        <f>ROUNDUP(DATEDIF(D850,$B$152,"d")/7,0)</f>
        <v>#VALUE!</v>
      </c>
      <c r="H850" s="19">
        <v>4177956</v>
      </c>
      <c r="I850" s="19">
        <v>3350</v>
      </c>
      <c r="J850" s="19">
        <v>5486700</v>
      </c>
      <c r="K850" s="20">
        <f t="shared" si="124"/>
        <v>-0.23853026409317077</v>
      </c>
      <c r="L850" s="19">
        <v>567914420</v>
      </c>
      <c r="M850" s="19">
        <v>432101</v>
      </c>
    </row>
    <row r="851" spans="2:13" ht="15.75" customHeight="1" hidden="1" outlineLevel="2">
      <c r="B851" s="34" t="s">
        <v>325</v>
      </c>
      <c r="C851" s="34" t="s">
        <v>325</v>
      </c>
      <c r="D851" s="15">
        <v>42810</v>
      </c>
      <c r="E851" s="16" t="s">
        <v>60</v>
      </c>
      <c r="F851" s="17"/>
      <c r="G851" s="18" t="e">
        <f aca="true" t="shared" si="127" ref="G851:G852">ROUNDUP(DATEDIF(D851,$B$154,"d")/7,0)</f>
        <v>#VALUE!</v>
      </c>
      <c r="H851" s="19">
        <v>2987130</v>
      </c>
      <c r="I851" s="19">
        <v>2512</v>
      </c>
      <c r="J851" s="19">
        <v>4177956</v>
      </c>
      <c r="K851" s="20">
        <f t="shared" si="124"/>
        <v>-0.28502597921088685</v>
      </c>
      <c r="L851" s="19">
        <v>570901550</v>
      </c>
      <c r="M851" s="19">
        <v>434613</v>
      </c>
    </row>
    <row r="852" spans="2:13" ht="15.75" customHeight="1" hidden="1" outlineLevel="2">
      <c r="B852" s="34" t="s">
        <v>325</v>
      </c>
      <c r="C852" s="34" t="s">
        <v>325</v>
      </c>
      <c r="D852" s="15">
        <v>42810</v>
      </c>
      <c r="E852" s="16" t="s">
        <v>60</v>
      </c>
      <c r="F852" s="17"/>
      <c r="G852" s="18" t="e">
        <f t="shared" si="127"/>
        <v>#VALUE!</v>
      </c>
      <c r="H852" s="19">
        <v>2150580</v>
      </c>
      <c r="I852" s="19">
        <v>1738</v>
      </c>
      <c r="J852" s="19">
        <v>2987130</v>
      </c>
      <c r="K852" s="20">
        <f t="shared" si="124"/>
        <v>-0.2800514205943498</v>
      </c>
      <c r="L852" s="19">
        <v>573052130</v>
      </c>
      <c r="M852" s="19">
        <v>436351</v>
      </c>
    </row>
    <row r="853" spans="2:13" ht="15.75" customHeight="1" hidden="1" outlineLevel="2">
      <c r="B853" s="34" t="s">
        <v>325</v>
      </c>
      <c r="C853" s="34" t="s">
        <v>325</v>
      </c>
      <c r="D853" s="15">
        <v>42810</v>
      </c>
      <c r="E853" s="16" t="s">
        <v>60</v>
      </c>
      <c r="F853" s="17"/>
      <c r="G853" s="18" t="e">
        <f>ROUNDUP(DATEDIF(D853,$B$156,"d")/7,0)</f>
        <v>#VALUE!</v>
      </c>
      <c r="H853" s="19">
        <v>2493772</v>
      </c>
      <c r="I853" s="19">
        <v>2690</v>
      </c>
      <c r="J853" s="19">
        <v>2150580</v>
      </c>
      <c r="K853" s="20">
        <f t="shared" si="124"/>
        <v>0.15958113625161585</v>
      </c>
      <c r="L853" s="19">
        <v>575807654</v>
      </c>
      <c r="M853" s="19">
        <v>439345</v>
      </c>
    </row>
    <row r="854" spans="2:13" ht="15.75" customHeight="1" hidden="1" outlineLevel="2">
      <c r="B854" s="34" t="s">
        <v>325</v>
      </c>
      <c r="C854" s="34" t="s">
        <v>325</v>
      </c>
      <c r="D854" s="15">
        <v>42810</v>
      </c>
      <c r="E854" s="16" t="s">
        <v>60</v>
      </c>
      <c r="F854" s="17"/>
      <c r="G854" s="18" t="e">
        <f>ROUNDUP(DATEDIF(D854,$B$162,"d")/7,0)</f>
        <v>#VALUE!</v>
      </c>
      <c r="H854" s="19">
        <v>1110170</v>
      </c>
      <c r="I854" s="19">
        <v>803</v>
      </c>
      <c r="J854" s="19">
        <v>2493772</v>
      </c>
      <c r="K854" s="20">
        <f t="shared" si="124"/>
        <v>-0.5548229749953083</v>
      </c>
      <c r="L854" s="19">
        <v>576917824</v>
      </c>
      <c r="M854" s="19">
        <v>440148</v>
      </c>
    </row>
    <row r="855" spans="2:13" ht="15.75" customHeight="1" hidden="1" outlineLevel="2">
      <c r="B855" s="34" t="s">
        <v>325</v>
      </c>
      <c r="C855" s="34" t="s">
        <v>325</v>
      </c>
      <c r="D855" s="15">
        <v>42810</v>
      </c>
      <c r="E855" s="16" t="s">
        <v>60</v>
      </c>
      <c r="F855" s="17"/>
      <c r="G855" s="18" t="e">
        <f>ROUNDUP(DATEDIF(D855,$B$169,"d")/7,0)</f>
        <v>#VALUE!</v>
      </c>
      <c r="H855" s="19">
        <v>1418661</v>
      </c>
      <c r="I855" s="19">
        <v>1170</v>
      </c>
      <c r="J855" s="19">
        <v>1110170</v>
      </c>
      <c r="K855" s="20">
        <f t="shared" si="124"/>
        <v>0.2778772620409487</v>
      </c>
      <c r="L855" s="19">
        <v>578336485</v>
      </c>
      <c r="M855" s="19">
        <v>441318</v>
      </c>
    </row>
    <row r="856" spans="2:13" ht="15.75" customHeight="1" hidden="1" outlineLevel="2">
      <c r="B856" s="34" t="s">
        <v>325</v>
      </c>
      <c r="C856" s="34" t="s">
        <v>325</v>
      </c>
      <c r="D856" s="15">
        <v>42810</v>
      </c>
      <c r="E856" s="16" t="s">
        <v>60</v>
      </c>
      <c r="F856" s="17"/>
      <c r="G856" s="18" t="e">
        <f>ROUNDUP(DATEDIF(D856,$B$178,"d")/7,0)</f>
        <v>#VALUE!</v>
      </c>
      <c r="H856" s="19">
        <v>1744501</v>
      </c>
      <c r="I856" s="19">
        <v>1486</v>
      </c>
      <c r="J856" s="19">
        <v>1418661</v>
      </c>
      <c r="K856" s="20">
        <f t="shared" si="124"/>
        <v>0.2296813685580981</v>
      </c>
      <c r="L856" s="19">
        <v>580080986</v>
      </c>
      <c r="M856" s="19">
        <v>442804</v>
      </c>
    </row>
    <row r="857" spans="2:13" ht="15.75" customHeight="1" hidden="1" outlineLevel="2">
      <c r="B857" s="34" t="s">
        <v>325</v>
      </c>
      <c r="C857" s="34" t="s">
        <v>325</v>
      </c>
      <c r="D857" s="15">
        <v>42810</v>
      </c>
      <c r="E857" s="16" t="s">
        <v>60</v>
      </c>
      <c r="F857" s="17"/>
      <c r="G857" s="18" t="e">
        <f>ROUNDUP(DATEDIF(D857,$B$186,"d")/7,0)</f>
        <v>#VALUE!</v>
      </c>
      <c r="H857" s="19">
        <v>1245075</v>
      </c>
      <c r="I857" s="19">
        <v>1102</v>
      </c>
      <c r="J857" s="19">
        <v>1744501</v>
      </c>
      <c r="K857" s="20">
        <f t="shared" si="124"/>
        <v>-0.2862858777381039</v>
      </c>
      <c r="L857" s="19">
        <v>581508762</v>
      </c>
      <c r="M857" s="19">
        <v>444227</v>
      </c>
    </row>
    <row r="858" spans="2:13" ht="15.75" customHeight="1" hidden="1" outlineLevel="2">
      <c r="B858" s="34" t="s">
        <v>325</v>
      </c>
      <c r="C858" s="34" t="s">
        <v>325</v>
      </c>
      <c r="D858" s="15">
        <v>42810</v>
      </c>
      <c r="E858" s="16" t="s">
        <v>60</v>
      </c>
      <c r="F858" s="17"/>
      <c r="G858" s="18" t="e">
        <f>ROUNDUP(DATEDIF(D858,$B$194,"d")/7,0)</f>
        <v>#VALUE!</v>
      </c>
      <c r="H858" s="19">
        <v>1014645</v>
      </c>
      <c r="I858" s="19">
        <v>934</v>
      </c>
      <c r="J858" s="19">
        <v>1245075</v>
      </c>
      <c r="K858" s="20">
        <f t="shared" si="124"/>
        <v>-0.18507318836214687</v>
      </c>
      <c r="L858" s="19">
        <v>582565407</v>
      </c>
      <c r="M858" s="19">
        <v>445203</v>
      </c>
    </row>
    <row r="859" spans="2:13" ht="15.75" customHeight="1" hidden="1" outlineLevel="2">
      <c r="B859" s="34" t="s">
        <v>325</v>
      </c>
      <c r="C859" s="34" t="s">
        <v>325</v>
      </c>
      <c r="D859" s="15">
        <v>42810</v>
      </c>
      <c r="E859" s="16" t="s">
        <v>60</v>
      </c>
      <c r="F859" s="17"/>
      <c r="G859" s="18" t="e">
        <f>ROUNDUP(DATEDIF(D859,$B$197,"d")/7,0)</f>
        <v>#VALUE!</v>
      </c>
      <c r="H859" s="19">
        <v>1324620</v>
      </c>
      <c r="I859" s="19">
        <v>1319</v>
      </c>
      <c r="J859" s="19">
        <v>1014645</v>
      </c>
      <c r="K859" s="20">
        <f t="shared" si="124"/>
        <v>0.3055009387519773</v>
      </c>
      <c r="L859" s="19">
        <v>583890027</v>
      </c>
      <c r="M859" s="19">
        <v>446522</v>
      </c>
    </row>
    <row r="860" spans="2:13" ht="15.75" customHeight="1" hidden="1" outlineLevel="2">
      <c r="B860" s="30" t="s">
        <v>325</v>
      </c>
      <c r="C860" s="30" t="s">
        <v>325</v>
      </c>
      <c r="D860" s="15">
        <v>42810</v>
      </c>
      <c r="E860" s="30" t="s">
        <v>60</v>
      </c>
      <c r="F860" s="71"/>
      <c r="G860" s="18" t="e">
        <f>ROUNDUP(DATEDIF(D860,$B$207,"d")/7,0)</f>
        <v>#VALUE!</v>
      </c>
      <c r="H860" s="19">
        <v>745675</v>
      </c>
      <c r="I860" s="19">
        <v>624</v>
      </c>
      <c r="J860" s="19">
        <v>1324620</v>
      </c>
      <c r="K860" s="20">
        <f t="shared" si="124"/>
        <v>-0.43706496957618035</v>
      </c>
      <c r="L860" s="32">
        <v>584635702</v>
      </c>
      <c r="M860" s="32">
        <v>447146</v>
      </c>
    </row>
    <row r="861" spans="2:13" ht="15.75" customHeight="1" hidden="1" outlineLevel="2">
      <c r="B861" s="30" t="s">
        <v>325</v>
      </c>
      <c r="C861" s="30" t="s">
        <v>325</v>
      </c>
      <c r="D861" s="15">
        <v>42810</v>
      </c>
      <c r="E861" s="30" t="s">
        <v>60</v>
      </c>
      <c r="F861" s="71"/>
      <c r="G861" s="18" t="e">
        <f>ROUNDUP(DATEDIF(D861,$B$208,"d")/7,0)</f>
        <v>#VALUE!</v>
      </c>
      <c r="H861" s="19">
        <v>1906765</v>
      </c>
      <c r="I861" s="19">
        <v>1816</v>
      </c>
      <c r="J861" s="19">
        <v>745675</v>
      </c>
      <c r="K861" s="20">
        <f t="shared" si="124"/>
        <v>1.557099272471251</v>
      </c>
      <c r="L861" s="32">
        <v>587428177</v>
      </c>
      <c r="M861" s="32">
        <v>449915</v>
      </c>
    </row>
    <row r="862" spans="2:13" ht="15.75" customHeight="1" hidden="1" outlineLevel="2">
      <c r="B862" s="30" t="s">
        <v>325</v>
      </c>
      <c r="C862" s="30" t="s">
        <v>325</v>
      </c>
      <c r="D862" s="15">
        <v>42810</v>
      </c>
      <c r="E862" s="30" t="s">
        <v>60</v>
      </c>
      <c r="F862" s="71"/>
      <c r="G862" s="18" t="e">
        <f>ROUNDUP(DATEDIF(D862,$B$213,"d")/7,0)</f>
        <v>#VALUE!</v>
      </c>
      <c r="H862" s="19">
        <v>1149720</v>
      </c>
      <c r="I862" s="19">
        <v>807</v>
      </c>
      <c r="J862" s="19">
        <v>1906765</v>
      </c>
      <c r="K862" s="20">
        <f t="shared" si="124"/>
        <v>-0.397031097172436</v>
      </c>
      <c r="L862" s="32">
        <v>588645121</v>
      </c>
      <c r="M862" s="32">
        <v>450812</v>
      </c>
    </row>
    <row r="863" spans="2:13" ht="15.75" customHeight="1" hidden="1" outlineLevel="2">
      <c r="B863" s="30" t="s">
        <v>325</v>
      </c>
      <c r="C863" s="30" t="s">
        <v>325</v>
      </c>
      <c r="D863" s="15">
        <v>42810</v>
      </c>
      <c r="E863" s="30" t="s">
        <v>60</v>
      </c>
      <c r="F863" s="71"/>
      <c r="G863" s="18" t="e">
        <f>ROUNDUP(DATEDIF(D863,$B$219,"d")/7,0)</f>
        <v>#VALUE!</v>
      </c>
      <c r="H863" s="19">
        <v>918030</v>
      </c>
      <c r="I863" s="19">
        <v>870</v>
      </c>
      <c r="J863" s="19">
        <v>1149720</v>
      </c>
      <c r="K863" s="20">
        <f t="shared" si="124"/>
        <v>-0.20151863062310824</v>
      </c>
      <c r="L863" s="32">
        <v>589569791</v>
      </c>
      <c r="M863" s="32">
        <v>451686</v>
      </c>
    </row>
    <row r="864" spans="2:13" ht="15.75" customHeight="1" hidden="1" outlineLevel="2">
      <c r="B864" s="30" t="s">
        <v>325</v>
      </c>
      <c r="C864" s="30" t="s">
        <v>325</v>
      </c>
      <c r="D864" s="15">
        <v>42810</v>
      </c>
      <c r="E864" s="30" t="s">
        <v>60</v>
      </c>
      <c r="F864" s="71"/>
      <c r="G864" s="18" t="e">
        <f>ROUNDUP(DATEDIF(D864,$B$222,"d")/7,0)</f>
        <v>#VALUE!</v>
      </c>
      <c r="H864" s="19">
        <v>661761</v>
      </c>
      <c r="I864" s="19">
        <v>585</v>
      </c>
      <c r="J864" s="19">
        <v>918030</v>
      </c>
      <c r="K864" s="20">
        <f t="shared" si="124"/>
        <v>-0.279151008136989</v>
      </c>
      <c r="L864" s="32">
        <v>590231552</v>
      </c>
      <c r="M864" s="32">
        <v>452271</v>
      </c>
    </row>
    <row r="865" spans="2:13" ht="15.75" customHeight="1" hidden="1" outlineLevel="2">
      <c r="B865" s="30" t="s">
        <v>325</v>
      </c>
      <c r="C865" s="30" t="s">
        <v>325</v>
      </c>
      <c r="D865" s="15">
        <v>42810</v>
      </c>
      <c r="E865" s="30" t="s">
        <v>60</v>
      </c>
      <c r="F865" s="71"/>
      <c r="G865" s="18" t="e">
        <f>ROUNDUP(DATEDIF(D865,$B$226,"d")/7,0)</f>
        <v>#VALUE!</v>
      </c>
      <c r="H865" s="19">
        <v>555715</v>
      </c>
      <c r="I865" s="19">
        <v>467</v>
      </c>
      <c r="J865" s="19">
        <v>661761</v>
      </c>
      <c r="K865" s="20">
        <f t="shared" si="124"/>
        <v>-0.16024818627873205</v>
      </c>
      <c r="L865" s="32">
        <v>590787267</v>
      </c>
      <c r="M865" s="32">
        <v>452738</v>
      </c>
    </row>
    <row r="866" spans="2:13" ht="15.75" customHeight="1" hidden="1" outlineLevel="2">
      <c r="B866" s="30" t="s">
        <v>325</v>
      </c>
      <c r="C866" s="30" t="s">
        <v>325</v>
      </c>
      <c r="D866" s="15">
        <v>42810</v>
      </c>
      <c r="E866" s="30" t="s">
        <v>60</v>
      </c>
      <c r="F866" s="71"/>
      <c r="G866" s="18" t="e">
        <f>ROUNDUP(DATEDIF(D866,$B$227,"d")/7,0)</f>
        <v>#VALUE!</v>
      </c>
      <c r="H866" s="19">
        <v>634150</v>
      </c>
      <c r="I866" s="19">
        <v>575</v>
      </c>
      <c r="J866" s="19">
        <v>555715</v>
      </c>
      <c r="K866" s="20">
        <f t="shared" si="124"/>
        <v>0.14114249210476593</v>
      </c>
      <c r="L866" s="32">
        <v>591432218</v>
      </c>
      <c r="M866" s="32">
        <v>453375</v>
      </c>
    </row>
    <row r="867" spans="2:13" ht="15.75" customHeight="1" hidden="1" outlineLevel="2">
      <c r="B867" s="30" t="s">
        <v>325</v>
      </c>
      <c r="C867" s="30" t="s">
        <v>325</v>
      </c>
      <c r="D867" s="15">
        <v>42810</v>
      </c>
      <c r="E867" s="30" t="s">
        <v>60</v>
      </c>
      <c r="F867" s="71"/>
      <c r="G867" s="18" t="e">
        <f>ROUNDUP(DATEDIF(D867,$B$232,"d")/7,0)</f>
        <v>#VALUE!</v>
      </c>
      <c r="H867" s="19">
        <v>625865</v>
      </c>
      <c r="I867" s="19">
        <v>536</v>
      </c>
      <c r="J867" s="19">
        <v>634150</v>
      </c>
      <c r="K867" s="20">
        <f t="shared" si="124"/>
        <v>-0.013064732318852006</v>
      </c>
      <c r="L867" s="32">
        <v>592047383</v>
      </c>
      <c r="M867" s="32">
        <v>453901</v>
      </c>
    </row>
    <row r="868" spans="2:13" ht="15.75" customHeight="1" hidden="1" outlineLevel="2">
      <c r="B868" s="30" t="s">
        <v>325</v>
      </c>
      <c r="C868" s="30" t="s">
        <v>325</v>
      </c>
      <c r="D868" s="15">
        <v>42810</v>
      </c>
      <c r="E868" s="30" t="s">
        <v>60</v>
      </c>
      <c r="F868" s="71"/>
      <c r="G868" s="18" t="e">
        <f>ROUNDUP(DATEDIF(D868,$B$237,"d")/7,0)</f>
        <v>#VALUE!</v>
      </c>
      <c r="H868" s="19">
        <v>682320</v>
      </c>
      <c r="I868" s="19">
        <v>826</v>
      </c>
      <c r="J868" s="19">
        <v>625865</v>
      </c>
      <c r="K868" s="20">
        <f t="shared" si="124"/>
        <v>0.09020315882818179</v>
      </c>
      <c r="L868" s="32">
        <v>593179853</v>
      </c>
      <c r="M868" s="32">
        <v>455268</v>
      </c>
    </row>
    <row r="869" spans="2:13" ht="15.75" customHeight="1" hidden="1" outlineLevel="2">
      <c r="B869" s="30" t="s">
        <v>325</v>
      </c>
      <c r="C869" s="30" t="s">
        <v>325</v>
      </c>
      <c r="D869" s="15">
        <v>42810</v>
      </c>
      <c r="E869" s="30" t="s">
        <v>60</v>
      </c>
      <c r="F869" s="71"/>
      <c r="G869" s="18" t="e">
        <f>ROUNDUP(DATEDIF(D869,$B$239,"d")/7,0)</f>
        <v>#VALUE!</v>
      </c>
      <c r="H869" s="19">
        <v>857225</v>
      </c>
      <c r="I869" s="19">
        <v>822</v>
      </c>
      <c r="J869" s="19">
        <v>682320</v>
      </c>
      <c r="K869" s="20">
        <f t="shared" si="124"/>
        <v>0.25633866807363115</v>
      </c>
      <c r="L869" s="32">
        <v>594037078</v>
      </c>
      <c r="M869" s="32">
        <v>456090</v>
      </c>
    </row>
    <row r="870" spans="2:13" ht="15.75" customHeight="1" hidden="1" outlineLevel="2">
      <c r="B870" s="30" t="s">
        <v>325</v>
      </c>
      <c r="C870" s="30" t="s">
        <v>325</v>
      </c>
      <c r="D870" s="15">
        <v>42810</v>
      </c>
      <c r="E870" s="30" t="s">
        <v>60</v>
      </c>
      <c r="F870" s="71"/>
      <c r="G870" s="18" t="e">
        <f>ROUNDUP(DATEDIF(D870,$B$284,"d")/7,0)</f>
        <v>#VALUE!</v>
      </c>
      <c r="H870" s="19">
        <v>315500</v>
      </c>
      <c r="I870" s="19">
        <v>358</v>
      </c>
      <c r="J870" s="19">
        <v>270370</v>
      </c>
      <c r="K870" s="20">
        <f t="shared" si="124"/>
        <v>0.16691940673891334</v>
      </c>
      <c r="L870" s="32">
        <v>594352578</v>
      </c>
      <c r="M870" s="32">
        <v>456448</v>
      </c>
    </row>
    <row r="871" spans="1:13" s="28" customFormat="1" ht="15.75" customHeight="1" hidden="1" outlineLevel="1">
      <c r="A871" s="28">
        <v>1</v>
      </c>
      <c r="B871" s="23" t="s">
        <v>326</v>
      </c>
      <c r="C871" s="23"/>
      <c r="D871" s="23"/>
      <c r="E871" s="23"/>
      <c r="F871" s="25"/>
      <c r="G871" s="26"/>
      <c r="H871" s="23">
        <f>SUBTOTAL(9,'2017.01.02. - 2017.12.31.  alapadatok'!$H$829:$H$870)</f>
        <v>590947277</v>
      </c>
      <c r="I871" s="23">
        <f>SUBTOTAL(9,'2017.01.02. - 2017.12.31.  alapadatok'!$I$829:$I$870)</f>
        <v>452257</v>
      </c>
      <c r="J871" s="23"/>
      <c r="K871" s="27"/>
      <c r="L871" s="59"/>
      <c r="M871" s="59"/>
    </row>
    <row r="872" spans="2:13" ht="15.75" customHeight="1" hidden="1" outlineLevel="2">
      <c r="B872" s="30" t="s">
        <v>327</v>
      </c>
      <c r="C872" s="30" t="s">
        <v>328</v>
      </c>
      <c r="D872" s="15">
        <v>42866</v>
      </c>
      <c r="E872" s="30" t="s">
        <v>44</v>
      </c>
      <c r="F872" s="71">
        <v>61</v>
      </c>
      <c r="G872" s="18" t="e">
        <f>ROUNDUP(DATEDIF(D872,$B$100,"d")/7,0)</f>
        <v>#VALUE!</v>
      </c>
      <c r="H872" s="19">
        <v>55056541</v>
      </c>
      <c r="I872" s="19">
        <v>35811</v>
      </c>
      <c r="J872" s="19"/>
      <c r="K872" s="20"/>
      <c r="L872" s="32">
        <v>55056541</v>
      </c>
      <c r="M872" s="32">
        <v>35811</v>
      </c>
    </row>
    <row r="873" spans="2:13" ht="15.75" customHeight="1" hidden="1" outlineLevel="2">
      <c r="B873" s="30" t="s">
        <v>327</v>
      </c>
      <c r="C873" s="30" t="s">
        <v>328</v>
      </c>
      <c r="D873" s="15">
        <v>42866</v>
      </c>
      <c r="E873" s="30" t="s">
        <v>44</v>
      </c>
      <c r="F873" s="31">
        <v>61</v>
      </c>
      <c r="G873" s="35" t="e">
        <f>ROUNDUP(DATEDIF(D873,$B$98,"d")/7,0)</f>
        <v>#VALUE!</v>
      </c>
      <c r="H873" s="19">
        <v>25376554</v>
      </c>
      <c r="I873" s="19">
        <v>17405</v>
      </c>
      <c r="J873" s="30">
        <v>55056541</v>
      </c>
      <c r="K873" s="30">
        <f aca="true" t="shared" si="128" ref="K873:K877">IF(J873&lt;&gt;0,-(J873-H873)/J873,"")</f>
        <v>-0.5390819412356472</v>
      </c>
      <c r="L873" s="30">
        <v>80433095</v>
      </c>
      <c r="M873" s="30">
        <v>53216</v>
      </c>
    </row>
    <row r="874" spans="2:13" ht="15.75" customHeight="1" hidden="1" outlineLevel="2">
      <c r="B874" s="55" t="s">
        <v>327</v>
      </c>
      <c r="C874" s="44" t="s">
        <v>328</v>
      </c>
      <c r="D874" s="15">
        <v>42866</v>
      </c>
      <c r="E874" s="16" t="s">
        <v>44</v>
      </c>
      <c r="F874" s="71">
        <v>61</v>
      </c>
      <c r="G874" s="18" t="e">
        <f>ROUNDUP(DATEDIF(D874,$B$102,"d")/7,0)</f>
        <v>#VALUE!</v>
      </c>
      <c r="H874" s="56">
        <v>12159673</v>
      </c>
      <c r="I874" s="56">
        <v>8226</v>
      </c>
      <c r="J874" s="56">
        <v>25376554</v>
      </c>
      <c r="K874" s="20">
        <f t="shared" si="128"/>
        <v>-0.5208304090460825</v>
      </c>
      <c r="L874" s="19">
        <v>92592768</v>
      </c>
      <c r="M874" s="19">
        <v>61442</v>
      </c>
    </row>
    <row r="875" spans="2:13" ht="15.75" customHeight="1" hidden="1" outlineLevel="2">
      <c r="B875" s="55" t="s">
        <v>327</v>
      </c>
      <c r="C875" s="44" t="s">
        <v>328</v>
      </c>
      <c r="D875" s="15">
        <v>42866</v>
      </c>
      <c r="E875" s="16" t="s">
        <v>44</v>
      </c>
      <c r="F875" s="71">
        <v>61</v>
      </c>
      <c r="G875" s="18" t="e">
        <f>ROUNDUP(DATEDIF(D875,$B$110,"d")/7,0)</f>
        <v>#VALUE!</v>
      </c>
      <c r="H875" s="56">
        <v>7632890</v>
      </c>
      <c r="I875" s="56">
        <v>5049</v>
      </c>
      <c r="J875" s="56">
        <v>12159673</v>
      </c>
      <c r="K875" s="20">
        <f t="shared" si="128"/>
        <v>-0.37227834991944275</v>
      </c>
      <c r="L875" s="19">
        <v>100225658</v>
      </c>
      <c r="M875" s="19">
        <v>66491</v>
      </c>
    </row>
    <row r="876" spans="2:13" ht="15.75" customHeight="1" hidden="1" outlineLevel="2">
      <c r="B876" s="44" t="s">
        <v>327</v>
      </c>
      <c r="C876" s="44" t="s">
        <v>328</v>
      </c>
      <c r="D876" s="15">
        <v>42866</v>
      </c>
      <c r="E876" s="16" t="s">
        <v>44</v>
      </c>
      <c r="F876" s="61">
        <v>61</v>
      </c>
      <c r="G876" s="35" t="e">
        <f>ROUNDUP(DATEDIF(D876,$B$113,"d")/7,0)</f>
        <v>#VALUE!</v>
      </c>
      <c r="H876" s="56">
        <v>2984090</v>
      </c>
      <c r="I876" s="36">
        <v>1960</v>
      </c>
      <c r="J876" s="30">
        <v>7632890</v>
      </c>
      <c r="K876" s="30">
        <f t="shared" si="128"/>
        <v>-0.609048473120928</v>
      </c>
      <c r="L876" s="30">
        <v>103209748</v>
      </c>
      <c r="M876" s="30">
        <v>68451</v>
      </c>
    </row>
    <row r="877" spans="2:13" ht="15.75" customHeight="1" hidden="1" outlineLevel="2">
      <c r="B877" s="55" t="s">
        <v>327</v>
      </c>
      <c r="C877" s="55" t="s">
        <v>328</v>
      </c>
      <c r="D877" s="15">
        <v>42866</v>
      </c>
      <c r="E877" s="65" t="s">
        <v>44</v>
      </c>
      <c r="F877" s="31">
        <v>61</v>
      </c>
      <c r="G877" s="18" t="e">
        <f>ROUNDUP(DATEDIF(D877,$B$123,"d")/7,0)</f>
        <v>#VALUE!</v>
      </c>
      <c r="H877" s="56">
        <v>1964510</v>
      </c>
      <c r="I877" s="56">
        <v>1221</v>
      </c>
      <c r="J877" s="56">
        <v>2984090</v>
      </c>
      <c r="K877" s="20">
        <f t="shared" si="128"/>
        <v>-0.341672000509368</v>
      </c>
      <c r="L877" s="19">
        <v>105174258</v>
      </c>
      <c r="M877" s="19">
        <v>69672</v>
      </c>
    </row>
    <row r="878" spans="1:13" s="28" customFormat="1" ht="15.75" customHeight="1" hidden="1" outlineLevel="1">
      <c r="A878" s="28">
        <v>1</v>
      </c>
      <c r="B878" s="57" t="s">
        <v>329</v>
      </c>
      <c r="C878" s="57"/>
      <c r="D878" s="23"/>
      <c r="E878" s="23"/>
      <c r="F878" s="25"/>
      <c r="G878" s="26"/>
      <c r="H878" s="58">
        <f>SUBTOTAL(9,'2017.01.02. - 2017.12.31.  alapadatok'!$H$872:$H$877)</f>
        <v>105174258</v>
      </c>
      <c r="I878" s="58">
        <f>SUBTOTAL(9,'2017.01.02. - 2017.12.31.  alapadatok'!$I$872:$I$877)</f>
        <v>69672</v>
      </c>
      <c r="J878" s="62"/>
      <c r="K878" s="27"/>
      <c r="L878" s="23"/>
      <c r="M878" s="23"/>
    </row>
    <row r="879" spans="2:13" ht="15.75" customHeight="1" hidden="1" outlineLevel="2">
      <c r="B879" s="55" t="s">
        <v>330</v>
      </c>
      <c r="C879" s="55" t="s">
        <v>331</v>
      </c>
      <c r="D879" s="15">
        <v>42999</v>
      </c>
      <c r="E879" s="65" t="s">
        <v>60</v>
      </c>
      <c r="F879" s="31"/>
      <c r="G879" s="18" t="e">
        <f>ROUNDUP(DATEDIF(D879,$B$178,"d")/7,0)</f>
        <v>#VALUE!</v>
      </c>
      <c r="H879" s="56">
        <v>88522764</v>
      </c>
      <c r="I879" s="56">
        <v>63170</v>
      </c>
      <c r="J879" s="56"/>
      <c r="K879" s="20">
        <f aca="true" t="shared" si="129" ref="K879:K889">IF(J879&lt;&gt;0,-(J879-H879)/J879,"")</f>
        <v>0</v>
      </c>
      <c r="L879" s="19">
        <v>88522764</v>
      </c>
      <c r="M879" s="19">
        <v>63170</v>
      </c>
    </row>
    <row r="880" spans="2:13" ht="15.75" customHeight="1" hidden="1" outlineLevel="2">
      <c r="B880" s="55" t="s">
        <v>330</v>
      </c>
      <c r="C880" s="55" t="s">
        <v>331</v>
      </c>
      <c r="D880" s="15">
        <v>42999</v>
      </c>
      <c r="E880" s="65" t="s">
        <v>60</v>
      </c>
      <c r="F880" s="31"/>
      <c r="G880" s="18" t="e">
        <f>ROUNDUP(DATEDIF(D880,$B$186,"d")/7,0)</f>
        <v>#VALUE!</v>
      </c>
      <c r="H880" s="56">
        <v>55762175</v>
      </c>
      <c r="I880" s="56">
        <v>39276</v>
      </c>
      <c r="J880" s="56">
        <v>88522764</v>
      </c>
      <c r="K880" s="20">
        <f t="shared" si="129"/>
        <v>-0.37008095454407636</v>
      </c>
      <c r="L880" s="19">
        <v>144317939</v>
      </c>
      <c r="M880" s="19">
        <v>102479</v>
      </c>
    </row>
    <row r="881" spans="2:13" ht="15.75" customHeight="1" hidden="1" outlineLevel="2">
      <c r="B881" s="55" t="s">
        <v>330</v>
      </c>
      <c r="C881" s="55" t="s">
        <v>331</v>
      </c>
      <c r="D881" s="15">
        <v>42999</v>
      </c>
      <c r="E881" s="65" t="s">
        <v>60</v>
      </c>
      <c r="F881" s="31"/>
      <c r="G881" s="18" t="e">
        <f>ROUNDUP(DATEDIF(D881,$B$194,"d")/7,0)</f>
        <v>#VALUE!</v>
      </c>
      <c r="H881" s="56">
        <v>35098000</v>
      </c>
      <c r="I881" s="56">
        <v>25225</v>
      </c>
      <c r="J881" s="56">
        <v>55762175</v>
      </c>
      <c r="K881" s="20">
        <f t="shared" si="129"/>
        <v>-0.37057691885225064</v>
      </c>
      <c r="L881" s="19">
        <v>179415939</v>
      </c>
      <c r="M881" s="19">
        <v>127704</v>
      </c>
    </row>
    <row r="882" spans="2:13" ht="15.75" customHeight="1" hidden="1" outlineLevel="2">
      <c r="B882" s="55" t="s">
        <v>330</v>
      </c>
      <c r="C882" s="55" t="s">
        <v>331</v>
      </c>
      <c r="D882" s="15">
        <v>42999</v>
      </c>
      <c r="E882" s="65" t="s">
        <v>60</v>
      </c>
      <c r="F882" s="31"/>
      <c r="G882" s="18" t="e">
        <f>ROUNDUP(DATEDIF(D882,$B$197,"d")/7,0)</f>
        <v>#VALUE!</v>
      </c>
      <c r="H882" s="56">
        <v>22527600</v>
      </c>
      <c r="I882" s="56">
        <v>15598</v>
      </c>
      <c r="J882" s="56">
        <v>35098000</v>
      </c>
      <c r="K882" s="20">
        <f t="shared" si="129"/>
        <v>-0.3581514616217448</v>
      </c>
      <c r="L882" s="19">
        <v>201949559</v>
      </c>
      <c r="M882" s="19">
        <v>143307</v>
      </c>
    </row>
    <row r="883" spans="2:13" ht="15.75" customHeight="1" hidden="1" outlineLevel="2">
      <c r="B883" s="55" t="s">
        <v>330</v>
      </c>
      <c r="C883" s="55" t="s">
        <v>331</v>
      </c>
      <c r="D883" s="15">
        <v>42999</v>
      </c>
      <c r="E883" s="65" t="s">
        <v>60</v>
      </c>
      <c r="F883" s="31"/>
      <c r="G883" s="18" t="e">
        <f>ROUNDUP(DATEDIF(D883,$B$207,"d")/7,0)</f>
        <v>#VALUE!</v>
      </c>
      <c r="H883" s="56">
        <v>14608887</v>
      </c>
      <c r="I883" s="56">
        <v>10138</v>
      </c>
      <c r="J883" s="56">
        <v>22527600</v>
      </c>
      <c r="K883" s="20">
        <f t="shared" si="129"/>
        <v>-0.35151161242209555</v>
      </c>
      <c r="L883" s="19">
        <v>216611646</v>
      </c>
      <c r="M883" s="19">
        <v>153480</v>
      </c>
    </row>
    <row r="884" spans="2:13" ht="15.75" customHeight="1" hidden="1" outlineLevel="2">
      <c r="B884" s="55" t="s">
        <v>330</v>
      </c>
      <c r="C884" s="55" t="s">
        <v>331</v>
      </c>
      <c r="D884" s="15">
        <v>42999</v>
      </c>
      <c r="E884" s="65" t="s">
        <v>60</v>
      </c>
      <c r="F884" s="31"/>
      <c r="G884" s="18" t="e">
        <f>ROUNDUP(DATEDIF(D884,$B$208,"d")/7,0)</f>
        <v>#VALUE!</v>
      </c>
      <c r="H884" s="56">
        <v>13803341</v>
      </c>
      <c r="I884" s="56">
        <v>14230</v>
      </c>
      <c r="J884" s="56">
        <v>14608887</v>
      </c>
      <c r="K884" s="20">
        <f t="shared" si="129"/>
        <v>-0.05514081942039801</v>
      </c>
      <c r="L884" s="19">
        <v>237726365</v>
      </c>
      <c r="M884" s="19">
        <v>172895</v>
      </c>
    </row>
    <row r="885" spans="2:13" ht="15.75" customHeight="1" hidden="1" outlineLevel="2">
      <c r="B885" s="55" t="s">
        <v>330</v>
      </c>
      <c r="C885" s="55" t="s">
        <v>331</v>
      </c>
      <c r="D885" s="15">
        <v>42999</v>
      </c>
      <c r="E885" s="65" t="s">
        <v>60</v>
      </c>
      <c r="F885" s="31"/>
      <c r="G885" s="18" t="e">
        <f>ROUNDUP(DATEDIF(D885,$B$213,"d")/7,0)</f>
        <v>#VALUE!</v>
      </c>
      <c r="H885" s="56">
        <v>7733445</v>
      </c>
      <c r="I885" s="56">
        <v>5268</v>
      </c>
      <c r="J885" s="56">
        <v>13803341</v>
      </c>
      <c r="K885" s="20">
        <f t="shared" si="129"/>
        <v>-0.43974107428049486</v>
      </c>
      <c r="L885" s="19">
        <v>245576640</v>
      </c>
      <c r="M885" s="19">
        <v>178279</v>
      </c>
    </row>
    <row r="886" spans="2:13" ht="15.75" customHeight="1" hidden="1" outlineLevel="2">
      <c r="B886" s="55" t="s">
        <v>330</v>
      </c>
      <c r="C886" s="55" t="s">
        <v>331</v>
      </c>
      <c r="D886" s="15">
        <v>42999</v>
      </c>
      <c r="E886" s="65" t="s">
        <v>60</v>
      </c>
      <c r="F886" s="31"/>
      <c r="G886" s="18" t="e">
        <f>ROUNDUP(DATEDIF(D886,$B$219,"d")/7,0)</f>
        <v>#VALUE!</v>
      </c>
      <c r="H886" s="56">
        <v>2457705</v>
      </c>
      <c r="I886" s="56">
        <v>1657</v>
      </c>
      <c r="J886" s="56">
        <v>7733445</v>
      </c>
      <c r="K886" s="20">
        <f t="shared" si="129"/>
        <v>-0.68219790791814</v>
      </c>
      <c r="L886" s="19">
        <v>248040305</v>
      </c>
      <c r="M886" s="19">
        <v>179940</v>
      </c>
    </row>
    <row r="887" spans="2:13" ht="15.75" customHeight="1" hidden="1" outlineLevel="2">
      <c r="B887" s="55" t="s">
        <v>330</v>
      </c>
      <c r="C887" s="55" t="s">
        <v>331</v>
      </c>
      <c r="D887" s="15">
        <v>42999</v>
      </c>
      <c r="E887" s="65" t="s">
        <v>60</v>
      </c>
      <c r="F887" s="31"/>
      <c r="G887" s="18" t="e">
        <f>ROUNDUP(DATEDIF(D887,$B$222,"d")/7,0)</f>
        <v>#VALUE!</v>
      </c>
      <c r="H887" s="56">
        <v>1089555</v>
      </c>
      <c r="I887" s="56">
        <v>705</v>
      </c>
      <c r="J887" s="56">
        <v>2457705</v>
      </c>
      <c r="K887" s="20">
        <f t="shared" si="129"/>
        <v>-0.5566778763114368</v>
      </c>
      <c r="L887" s="19">
        <v>249129860</v>
      </c>
      <c r="M887" s="19">
        <v>180645</v>
      </c>
    </row>
    <row r="888" spans="2:13" ht="15.75" customHeight="1" hidden="1" outlineLevel="2">
      <c r="B888" s="55" t="s">
        <v>330</v>
      </c>
      <c r="C888" s="55" t="s">
        <v>331</v>
      </c>
      <c r="D888" s="15">
        <v>42999</v>
      </c>
      <c r="E888" s="65" t="s">
        <v>60</v>
      </c>
      <c r="F888" s="31"/>
      <c r="G888" s="18" t="e">
        <f>ROUNDUP(DATEDIF(D888,$B$226,"d")/7,0)</f>
        <v>#VALUE!</v>
      </c>
      <c r="H888" s="56">
        <v>139605</v>
      </c>
      <c r="I888" s="56">
        <v>86</v>
      </c>
      <c r="J888" s="56">
        <v>1089555</v>
      </c>
      <c r="K888" s="20">
        <f t="shared" si="129"/>
        <v>-0.8718697082753968</v>
      </c>
      <c r="L888" s="19">
        <v>249269465</v>
      </c>
      <c r="M888" s="19">
        <v>180731</v>
      </c>
    </row>
    <row r="889" spans="2:13" ht="15.75" customHeight="1" hidden="1" outlineLevel="2">
      <c r="B889" s="55" t="s">
        <v>330</v>
      </c>
      <c r="C889" s="55" t="s">
        <v>331</v>
      </c>
      <c r="D889" s="15">
        <v>42999</v>
      </c>
      <c r="E889" s="65" t="s">
        <v>60</v>
      </c>
      <c r="F889" s="31"/>
      <c r="G889" s="18" t="e">
        <f>ROUNDUP(DATEDIF(D889,$B$227,"d")/7,0)</f>
        <v>#VALUE!</v>
      </c>
      <c r="H889" s="56">
        <v>438890</v>
      </c>
      <c r="I889" s="56">
        <v>491</v>
      </c>
      <c r="J889" s="56">
        <v>139605</v>
      </c>
      <c r="K889" s="20">
        <f t="shared" si="129"/>
        <v>2.143798574549622</v>
      </c>
      <c r="L889" s="19">
        <v>249708355</v>
      </c>
      <c r="M889" s="19">
        <v>181222</v>
      </c>
    </row>
    <row r="890" spans="1:13" s="28" customFormat="1" ht="15.75" customHeight="1" hidden="1" outlineLevel="1">
      <c r="A890" s="28">
        <v>1</v>
      </c>
      <c r="B890" s="57" t="s">
        <v>332</v>
      </c>
      <c r="C890" s="57"/>
      <c r="D890" s="23"/>
      <c r="E890" s="23"/>
      <c r="F890" s="25"/>
      <c r="G890" s="26"/>
      <c r="H890" s="58">
        <f>SUBTOTAL(9,'2017.01.02. - 2017.12.31.  alapadatok'!$H$879:$H$889)</f>
        <v>242181967</v>
      </c>
      <c r="I890" s="58">
        <f>SUBTOTAL(9,'2017.01.02. - 2017.12.31.  alapadatok'!$I$879:$I$889)</f>
        <v>175844</v>
      </c>
      <c r="J890" s="62"/>
      <c r="K890" s="27"/>
      <c r="L890" s="23"/>
      <c r="M890" s="23"/>
    </row>
    <row r="891" spans="2:13" ht="15.75" customHeight="1" hidden="1" outlineLevel="2">
      <c r="B891" s="55" t="s">
        <v>333</v>
      </c>
      <c r="C891" s="55" t="s">
        <v>334</v>
      </c>
      <c r="D891" s="15">
        <v>43090</v>
      </c>
      <c r="E891" s="65" t="s">
        <v>33</v>
      </c>
      <c r="F891" s="31"/>
      <c r="G891" s="18" t="e">
        <f>ROUNDUP(DATEDIF(D891,$B$239,"d")/7,0)</f>
        <v>#VALUE!</v>
      </c>
      <c r="H891" s="56">
        <v>5564595</v>
      </c>
      <c r="I891" s="56">
        <v>4254</v>
      </c>
      <c r="J891" s="56"/>
      <c r="K891" s="20">
        <f aca="true" t="shared" si="130" ref="K891:K892">IF(J891&lt;&gt;0,-(J891-H891)/J891,"")</f>
        <v>0</v>
      </c>
      <c r="L891" s="19">
        <v>5564595</v>
      </c>
      <c r="M891" s="19">
        <v>4254</v>
      </c>
    </row>
    <row r="892" spans="2:13" ht="15.75" customHeight="1" hidden="1" outlineLevel="2">
      <c r="B892" s="55" t="s">
        <v>333</v>
      </c>
      <c r="C892" s="55" t="s">
        <v>334</v>
      </c>
      <c r="D892" s="15">
        <v>43090</v>
      </c>
      <c r="E892" s="65" t="s">
        <v>33</v>
      </c>
      <c r="F892" s="31"/>
      <c r="G892" s="18" t="e">
        <f>ROUNDUP(DATEDIF(D892,$B$284,"d")/7,0)</f>
        <v>#VALUE!</v>
      </c>
      <c r="H892" s="56">
        <v>4655770</v>
      </c>
      <c r="I892" s="56">
        <v>3217</v>
      </c>
      <c r="J892" s="56"/>
      <c r="K892" s="20">
        <f t="shared" si="130"/>
        <v>0</v>
      </c>
      <c r="L892" s="19">
        <v>10220365</v>
      </c>
      <c r="M892" s="19">
        <v>7471</v>
      </c>
    </row>
    <row r="893" spans="1:13" s="28" customFormat="1" ht="15.75" customHeight="1" hidden="1" outlineLevel="1">
      <c r="A893" s="28">
        <v>1</v>
      </c>
      <c r="B893" s="57" t="s">
        <v>335</v>
      </c>
      <c r="C893" s="57"/>
      <c r="D893" s="23"/>
      <c r="E893" s="23"/>
      <c r="F893" s="25"/>
      <c r="G893" s="26"/>
      <c r="H893" s="58">
        <f>SUBTOTAL(9,'2017.01.02. - 2017.12.31.  alapadatok'!$H$891:$H$892)</f>
        <v>10220365</v>
      </c>
      <c r="I893" s="58">
        <f>SUBTOTAL(9,'2017.01.02. - 2017.12.31.  alapadatok'!$I$891:$I$892)</f>
        <v>7471</v>
      </c>
      <c r="J893" s="62"/>
      <c r="K893" s="27"/>
      <c r="L893" s="23"/>
      <c r="M893" s="23"/>
    </row>
    <row r="894" spans="2:13" ht="15.75" customHeight="1" hidden="1" outlineLevel="2">
      <c r="B894" s="55" t="s">
        <v>336</v>
      </c>
      <c r="C894" s="55" t="s">
        <v>336</v>
      </c>
      <c r="D894" s="15">
        <v>42782</v>
      </c>
      <c r="E894" s="65" t="s">
        <v>337</v>
      </c>
      <c r="F894" s="31">
        <v>23</v>
      </c>
      <c r="G894" s="18" t="e">
        <f>ROUNDUP(DATEDIF(D894,$B$74,"d")/7,0)</f>
        <v>#VALUE!</v>
      </c>
      <c r="H894" s="56">
        <v>2373010</v>
      </c>
      <c r="I894" s="56">
        <v>2173</v>
      </c>
      <c r="J894" s="56"/>
      <c r="K894" s="20">
        <f>IF(J894&lt;&gt;0,-(J894-H894)/J894,"")</f>
        <v>0</v>
      </c>
      <c r="L894" s="19">
        <v>2373010</v>
      </c>
      <c r="M894" s="19">
        <v>2474</v>
      </c>
    </row>
    <row r="895" spans="1:13" s="28" customFormat="1" ht="15.75" customHeight="1" hidden="1" outlineLevel="1">
      <c r="A895" s="28">
        <v>1</v>
      </c>
      <c r="B895" s="57" t="s">
        <v>338</v>
      </c>
      <c r="C895" s="57"/>
      <c r="D895" s="23"/>
      <c r="E895" s="23"/>
      <c r="F895" s="25"/>
      <c r="G895" s="26"/>
      <c r="H895" s="58">
        <f>SUBTOTAL(9,'2017.01.02. - 2017.12.31.  alapadatok'!$H$894:$H$894)</f>
        <v>2373010</v>
      </c>
      <c r="I895" s="58">
        <f>SUBTOTAL(9,'2017.01.02. - 2017.12.31.  alapadatok'!$I$894:$I$894)</f>
        <v>2173</v>
      </c>
      <c r="J895" s="62"/>
      <c r="K895" s="27"/>
      <c r="L895" s="23"/>
      <c r="M895" s="23"/>
    </row>
    <row r="896" spans="2:13" ht="15.75" customHeight="1" hidden="1" outlineLevel="2">
      <c r="B896" s="55" t="s">
        <v>339</v>
      </c>
      <c r="C896" s="55" t="s">
        <v>340</v>
      </c>
      <c r="D896" s="15">
        <v>42803</v>
      </c>
      <c r="E896" s="65" t="s">
        <v>44</v>
      </c>
      <c r="F896" s="31">
        <v>52</v>
      </c>
      <c r="G896" s="18" t="e">
        <f>ROUNDUP(DATEDIF(D896,$B$73,"d")/7,0)</f>
        <v>#VALUE!</v>
      </c>
      <c r="H896" s="56">
        <v>118190280</v>
      </c>
      <c r="I896" s="56">
        <v>73456</v>
      </c>
      <c r="J896" s="56"/>
      <c r="K896" s="20">
        <f aca="true" t="shared" si="131" ref="K896:K901">IF(J896&lt;&gt;0,-(J896-H896)/J896,"")</f>
        <v>0</v>
      </c>
      <c r="L896" s="19">
        <v>118190280</v>
      </c>
      <c r="M896" s="19">
        <v>73456</v>
      </c>
    </row>
    <row r="897" spans="2:13" ht="15.75" customHeight="1" hidden="1" outlineLevel="2">
      <c r="B897" s="55" t="s">
        <v>339</v>
      </c>
      <c r="C897" s="55" t="s">
        <v>340</v>
      </c>
      <c r="D897" s="15">
        <v>42803</v>
      </c>
      <c r="E897" s="65" t="s">
        <v>44</v>
      </c>
      <c r="F897" s="31">
        <v>52</v>
      </c>
      <c r="G897" s="18" t="e">
        <f>ROUNDUP(DATEDIF(D897,$B$74,"d")/7,0)</f>
        <v>#VALUE!</v>
      </c>
      <c r="H897" s="56">
        <v>56322401</v>
      </c>
      <c r="I897" s="56">
        <v>35039</v>
      </c>
      <c r="J897" s="56">
        <v>118190280</v>
      </c>
      <c r="K897" s="20">
        <f t="shared" si="131"/>
        <v>-0.5234599579593178</v>
      </c>
      <c r="L897" s="19">
        <v>174441681</v>
      </c>
      <c r="M897" s="19">
        <v>108495</v>
      </c>
    </row>
    <row r="898" spans="2:13" ht="15.75" customHeight="1" hidden="1" outlineLevel="2">
      <c r="B898" s="55" t="s">
        <v>339</v>
      </c>
      <c r="C898" s="44" t="s">
        <v>340</v>
      </c>
      <c r="D898" s="15">
        <v>42803</v>
      </c>
      <c r="E898" s="16" t="s">
        <v>44</v>
      </c>
      <c r="F898" s="31">
        <v>52</v>
      </c>
      <c r="G898" s="35" t="e">
        <f>ROUNDUP(DATEDIF(D898,$B$76,"d")/7,0)</f>
        <v>#VALUE!</v>
      </c>
      <c r="H898" s="47">
        <v>16848521</v>
      </c>
      <c r="I898" s="47">
        <v>11283</v>
      </c>
      <c r="J898" s="30">
        <v>56322401</v>
      </c>
      <c r="K898" s="30">
        <f t="shared" si="131"/>
        <v>-0.7008557749517816</v>
      </c>
      <c r="L898" s="30">
        <v>191290202</v>
      </c>
      <c r="M898" s="30">
        <v>119778</v>
      </c>
    </row>
    <row r="899" spans="2:13" ht="15.75" customHeight="1" hidden="1" outlineLevel="2">
      <c r="B899" s="30" t="s">
        <v>339</v>
      </c>
      <c r="C899" s="30" t="s">
        <v>340</v>
      </c>
      <c r="D899" s="53">
        <v>42803</v>
      </c>
      <c r="E899" s="16" t="s">
        <v>44</v>
      </c>
      <c r="F899" s="30">
        <v>52</v>
      </c>
      <c r="G899" s="18" t="e">
        <f>ROUNDUP(DATEDIF(D899,$B$85,"d")/7,0)</f>
        <v>#VALUE!</v>
      </c>
      <c r="H899" s="19">
        <v>6551080</v>
      </c>
      <c r="I899" s="19">
        <v>4251</v>
      </c>
      <c r="J899" s="19">
        <v>16848521</v>
      </c>
      <c r="K899" s="20">
        <f t="shared" si="131"/>
        <v>-0.6111777407643081</v>
      </c>
      <c r="L899" s="19">
        <v>197841282</v>
      </c>
      <c r="M899" s="19">
        <v>124029</v>
      </c>
    </row>
    <row r="900" spans="2:13" ht="15.75" customHeight="1" hidden="1" outlineLevel="2">
      <c r="B900" s="30" t="s">
        <v>339</v>
      </c>
      <c r="C900" s="30" t="s">
        <v>340</v>
      </c>
      <c r="D900" s="53">
        <v>42803</v>
      </c>
      <c r="E900" s="16" t="s">
        <v>44</v>
      </c>
      <c r="F900" s="30">
        <v>52</v>
      </c>
      <c r="G900" s="18" t="e">
        <f>ROUNDUP(DATEDIF(D900,$B$71,"d")/7,0)</f>
        <v>#VALUE!</v>
      </c>
      <c r="H900" s="19">
        <v>3515940</v>
      </c>
      <c r="I900" s="19">
        <v>2245</v>
      </c>
      <c r="J900" s="19">
        <v>6551080</v>
      </c>
      <c r="K900" s="20">
        <f t="shared" si="131"/>
        <v>-0.46330376060130546</v>
      </c>
      <c r="L900" s="19">
        <v>201357222</v>
      </c>
      <c r="M900" s="19">
        <v>126274</v>
      </c>
    </row>
    <row r="901" spans="2:13" ht="15.75" customHeight="1" hidden="1" outlineLevel="2">
      <c r="B901" s="30" t="s">
        <v>339</v>
      </c>
      <c r="C901" s="30" t="s">
        <v>340</v>
      </c>
      <c r="D901" s="53">
        <v>42803</v>
      </c>
      <c r="E901" s="16" t="s">
        <v>44</v>
      </c>
      <c r="F901" s="30">
        <v>52</v>
      </c>
      <c r="G901" s="18" t="e">
        <f>ROUNDUP(DATEDIF(D901,$B$77,"d")/7,0)</f>
        <v>#VALUE!</v>
      </c>
      <c r="H901" s="19">
        <v>3605105</v>
      </c>
      <c r="I901" s="19">
        <v>2213</v>
      </c>
      <c r="J901" s="19">
        <v>3515940</v>
      </c>
      <c r="K901" s="20">
        <f t="shared" si="131"/>
        <v>0.02536021661348032</v>
      </c>
      <c r="L901" s="19">
        <v>204962327</v>
      </c>
      <c r="M901" s="19">
        <v>128487</v>
      </c>
    </row>
    <row r="902" spans="1:13" s="28" customFormat="1" ht="15.75" customHeight="1" hidden="1" outlineLevel="1">
      <c r="A902" s="28">
        <v>1</v>
      </c>
      <c r="B902" s="23" t="s">
        <v>341</v>
      </c>
      <c r="C902" s="23"/>
      <c r="D902" s="60"/>
      <c r="E902" s="24"/>
      <c r="F902" s="23"/>
      <c r="G902" s="26"/>
      <c r="H902" s="23">
        <f>SUBTOTAL(9,'2017.01.02. - 2017.12.31.  alapadatok'!$H$896:$H$901)</f>
        <v>205033327</v>
      </c>
      <c r="I902" s="23">
        <f>SUBTOTAL(9,'2017.01.02. - 2017.12.31.  alapadatok'!$I$896:$I$901)</f>
        <v>128487</v>
      </c>
      <c r="J902" s="23"/>
      <c r="K902" s="27"/>
      <c r="L902" s="23"/>
      <c r="M902" s="23"/>
    </row>
    <row r="903" spans="2:13" ht="15.75" customHeight="1" hidden="1" outlineLevel="2">
      <c r="B903" s="30" t="s">
        <v>342</v>
      </c>
      <c r="C903" s="30" t="s">
        <v>343</v>
      </c>
      <c r="D903" s="53">
        <v>42698</v>
      </c>
      <c r="E903" s="16" t="s">
        <v>18</v>
      </c>
      <c r="F903" s="30">
        <v>33</v>
      </c>
      <c r="G903" s="18" t="e">
        <f>ROUNDUP(DATEDIF(D903,$B$52,"d")/7,0)</f>
        <v>#VALUE!</v>
      </c>
      <c r="H903" s="19">
        <v>122160</v>
      </c>
      <c r="I903" s="19">
        <v>117</v>
      </c>
      <c r="J903" s="19"/>
      <c r="K903" s="20">
        <f aca="true" t="shared" si="132" ref="K903:K904">IF(J903&lt;&gt;0,-(J903-H903)/J903,"")</f>
        <v>0</v>
      </c>
      <c r="L903" s="19">
        <v>4029519</v>
      </c>
      <c r="M903" s="19">
        <v>3187</v>
      </c>
    </row>
    <row r="904" spans="2:13" ht="15.75" customHeight="1" hidden="1" outlineLevel="2">
      <c r="B904" s="30" t="s">
        <v>342</v>
      </c>
      <c r="C904" s="30" t="s">
        <v>343</v>
      </c>
      <c r="D904" s="53">
        <v>42698</v>
      </c>
      <c r="E904" s="16" t="s">
        <v>18</v>
      </c>
      <c r="F904" s="30">
        <v>33</v>
      </c>
      <c r="G904" s="18" t="e">
        <f>ROUNDUP(DATEDIF(D904,$B$56,"d")/7,0)</f>
        <v>#VALUE!</v>
      </c>
      <c r="H904" s="19">
        <v>10800</v>
      </c>
      <c r="I904" s="19">
        <v>18</v>
      </c>
      <c r="J904" s="19">
        <v>122160</v>
      </c>
      <c r="K904" s="20">
        <f t="shared" si="132"/>
        <v>-0.9115913555992141</v>
      </c>
      <c r="L904" s="19">
        <v>4040319</v>
      </c>
      <c r="M904" s="19">
        <v>3205</v>
      </c>
    </row>
    <row r="905" spans="1:13" s="28" customFormat="1" ht="15.75" customHeight="1" hidden="1" outlineLevel="1">
      <c r="A905" s="28">
        <v>1</v>
      </c>
      <c r="B905" s="23" t="s">
        <v>344</v>
      </c>
      <c r="C905" s="23"/>
      <c r="D905" s="60"/>
      <c r="E905" s="24"/>
      <c r="F905" s="23"/>
      <c r="G905" s="26"/>
      <c r="H905" s="23">
        <f>SUBTOTAL(9,'2017.01.02. - 2017.12.31.  alapadatok'!$H$903:$H$904)</f>
        <v>132960</v>
      </c>
      <c r="I905" s="23">
        <f>SUBTOTAL(9,'2017.01.02. - 2017.12.31.  alapadatok'!$I$903:$I$904)</f>
        <v>135</v>
      </c>
      <c r="J905" s="23"/>
      <c r="K905" s="27"/>
      <c r="L905" s="23"/>
      <c r="M905" s="23"/>
    </row>
    <row r="906" spans="2:13" ht="15.75" customHeight="1" hidden="1" outlineLevel="2">
      <c r="B906" s="30" t="s">
        <v>345</v>
      </c>
      <c r="C906" s="30" t="s">
        <v>346</v>
      </c>
      <c r="D906" s="53">
        <v>42733</v>
      </c>
      <c r="E906" s="16" t="s">
        <v>40</v>
      </c>
      <c r="F906" s="30">
        <v>43</v>
      </c>
      <c r="G906" s="18" t="e">
        <f>ROUNDUP(DATEDIF(D906,$B$50,"d")/7,0)</f>
        <v>#VALUE!</v>
      </c>
      <c r="H906" s="19">
        <v>42193170</v>
      </c>
      <c r="I906" s="19">
        <v>30567</v>
      </c>
      <c r="J906" s="19">
        <v>55759673</v>
      </c>
      <c r="K906" s="20">
        <f aca="true" t="shared" si="133" ref="K906:K916">IF(J906&lt;&gt;0,-(J906-H906)/J906,"")</f>
        <v>-0.2433031305617592</v>
      </c>
      <c r="L906" s="19">
        <v>106494540</v>
      </c>
      <c r="M906" s="19">
        <v>77860</v>
      </c>
    </row>
    <row r="907" spans="2:13" ht="15.75" customHeight="1" hidden="1" outlineLevel="2">
      <c r="B907" s="30" t="s">
        <v>345</v>
      </c>
      <c r="C907" s="30" t="s">
        <v>346</v>
      </c>
      <c r="D907" s="53">
        <v>42733</v>
      </c>
      <c r="E907" s="16" t="s">
        <v>40</v>
      </c>
      <c r="F907" s="30">
        <v>43</v>
      </c>
      <c r="G907" s="18" t="e">
        <f>ROUNDUP(DATEDIF(D907,$B$52,"d")/7,0)</f>
        <v>#VALUE!</v>
      </c>
      <c r="H907" s="19">
        <v>33533809</v>
      </c>
      <c r="I907" s="19">
        <v>24452</v>
      </c>
      <c r="J907" s="19">
        <v>42193170</v>
      </c>
      <c r="K907" s="20">
        <f t="shared" si="133"/>
        <v>-0.2052313443147315</v>
      </c>
      <c r="L907" s="19">
        <v>140028349</v>
      </c>
      <c r="M907" s="19">
        <v>102312</v>
      </c>
    </row>
    <row r="908" spans="2:13" ht="15.75" customHeight="1" hidden="1" outlineLevel="2">
      <c r="B908" s="30" t="s">
        <v>345</v>
      </c>
      <c r="C908" s="30" t="s">
        <v>346</v>
      </c>
      <c r="D908" s="53">
        <v>42733</v>
      </c>
      <c r="E908" s="16" t="s">
        <v>40</v>
      </c>
      <c r="F908" s="30">
        <v>43</v>
      </c>
      <c r="G908" s="35" t="e">
        <f aca="true" t="shared" si="134" ref="G908:G909">ROUNDUP(DATEDIF(D908,$B$56,"d")/7,0)</f>
        <v>#VALUE!</v>
      </c>
      <c r="H908" s="19">
        <v>23843493</v>
      </c>
      <c r="I908" s="36">
        <v>16940</v>
      </c>
      <c r="J908" s="19">
        <v>33533809</v>
      </c>
      <c r="K908" s="20">
        <f t="shared" si="133"/>
        <v>-0.2889715272130285</v>
      </c>
      <c r="L908" s="19">
        <v>163871842</v>
      </c>
      <c r="M908" s="36">
        <v>119252</v>
      </c>
    </row>
    <row r="909" spans="2:13" ht="15.75" customHeight="1" hidden="1" outlineLevel="2">
      <c r="B909" s="30" t="s">
        <v>345</v>
      </c>
      <c r="C909" s="30" t="s">
        <v>346</v>
      </c>
      <c r="D909" s="53">
        <v>42733</v>
      </c>
      <c r="E909" s="72" t="s">
        <v>40</v>
      </c>
      <c r="F909" s="35">
        <v>43</v>
      </c>
      <c r="G909" s="18" t="e">
        <f t="shared" si="134"/>
        <v>#VALUE!</v>
      </c>
      <c r="H909" s="19">
        <v>19307350</v>
      </c>
      <c r="I909" s="19">
        <v>13886</v>
      </c>
      <c r="J909" s="19">
        <v>23843493</v>
      </c>
      <c r="K909" s="20">
        <f t="shared" si="133"/>
        <v>-0.190246580062745</v>
      </c>
      <c r="L909" s="19">
        <v>183192192</v>
      </c>
      <c r="M909" s="19">
        <v>133151</v>
      </c>
    </row>
    <row r="910" spans="2:13" ht="15.75" customHeight="1" hidden="1" outlineLevel="2">
      <c r="B910" s="30" t="s">
        <v>345</v>
      </c>
      <c r="C910" s="30" t="s">
        <v>346</v>
      </c>
      <c r="D910" s="53">
        <v>42733</v>
      </c>
      <c r="E910" s="72" t="s">
        <v>40</v>
      </c>
      <c r="F910" s="35">
        <v>43</v>
      </c>
      <c r="G910" s="18" t="e">
        <f>ROUNDUP(DATEDIF(D910,$B$67,"d")/7,0)</f>
        <v>#VALUE!</v>
      </c>
      <c r="H910" s="19">
        <v>16947605</v>
      </c>
      <c r="I910" s="19">
        <v>13160</v>
      </c>
      <c r="J910" s="19">
        <v>19307350</v>
      </c>
      <c r="K910" s="20">
        <f t="shared" si="133"/>
        <v>-0.12222003537512915</v>
      </c>
      <c r="L910" s="19">
        <v>200149017</v>
      </c>
      <c r="M910" s="19">
        <v>146322</v>
      </c>
    </row>
    <row r="911" spans="2:13" ht="15.75" customHeight="1" hidden="1" outlineLevel="2">
      <c r="B911" s="30" t="s">
        <v>345</v>
      </c>
      <c r="C911" s="30" t="s">
        <v>346</v>
      </c>
      <c r="D911" s="53">
        <v>42733</v>
      </c>
      <c r="E911" s="72" t="s">
        <v>40</v>
      </c>
      <c r="F911" s="35">
        <v>43</v>
      </c>
      <c r="G911" s="18" t="e">
        <f>ROUNDUP(DATEDIF(D911,$B$65,"d")/7,0)</f>
        <v>#VALUE!</v>
      </c>
      <c r="H911" s="19">
        <v>11258404</v>
      </c>
      <c r="I911" s="19">
        <v>7986</v>
      </c>
      <c r="J911" s="19">
        <v>16947605</v>
      </c>
      <c r="K911" s="20">
        <f t="shared" si="133"/>
        <v>-0.3356935094958845</v>
      </c>
      <c r="L911" s="19">
        <v>211645991</v>
      </c>
      <c r="M911" s="19">
        <v>154491</v>
      </c>
    </row>
    <row r="912" spans="2:13" ht="15.75" customHeight="1" hidden="1" outlineLevel="2">
      <c r="B912" s="30" t="s">
        <v>345</v>
      </c>
      <c r="C912" s="30" t="s">
        <v>346</v>
      </c>
      <c r="D912" s="53">
        <v>42733</v>
      </c>
      <c r="E912" s="72" t="s">
        <v>40</v>
      </c>
      <c r="F912" s="35">
        <v>43</v>
      </c>
      <c r="G912" s="18" t="e">
        <f>ROUNDUP(DATEDIF(D912,$B$74,"d")/7,0)</f>
        <v>#VALUE!</v>
      </c>
      <c r="H912" s="19">
        <v>4542240</v>
      </c>
      <c r="I912" s="19">
        <v>3243</v>
      </c>
      <c r="J912" s="19">
        <v>11258404</v>
      </c>
      <c r="K912" s="20">
        <f t="shared" si="133"/>
        <v>-0.5965467218977042</v>
      </c>
      <c r="L912" s="19">
        <v>216188231</v>
      </c>
      <c r="M912" s="19">
        <v>157734</v>
      </c>
    </row>
    <row r="913" spans="2:13" ht="15.75" customHeight="1" hidden="1" outlineLevel="2">
      <c r="B913" s="30" t="s">
        <v>345</v>
      </c>
      <c r="C913" s="30" t="s">
        <v>346</v>
      </c>
      <c r="D913" s="53">
        <v>42733</v>
      </c>
      <c r="E913" s="72" t="s">
        <v>40</v>
      </c>
      <c r="F913" s="35">
        <v>43</v>
      </c>
      <c r="G913" s="18" t="e">
        <f>ROUNDUP(DATEDIF(D913,$B$82,"d")/7,0)</f>
        <v>#VALUE!</v>
      </c>
      <c r="H913" s="19">
        <v>4924540</v>
      </c>
      <c r="I913" s="19">
        <v>3757</v>
      </c>
      <c r="J913" s="19">
        <v>4542240</v>
      </c>
      <c r="K913" s="20">
        <f t="shared" si="133"/>
        <v>0.08416552185705731</v>
      </c>
      <c r="L913" s="19">
        <v>221112771</v>
      </c>
      <c r="M913" s="19">
        <v>161494</v>
      </c>
    </row>
    <row r="914" spans="2:13" ht="15.75" customHeight="1" hidden="1" outlineLevel="2">
      <c r="B914" s="30" t="s">
        <v>345</v>
      </c>
      <c r="C914" s="30" t="s">
        <v>346</v>
      </c>
      <c r="D914" s="53">
        <v>42733</v>
      </c>
      <c r="E914" s="72" t="s">
        <v>40</v>
      </c>
      <c r="F914" s="35">
        <v>43</v>
      </c>
      <c r="G914" s="18" t="e">
        <f>ROUNDUP(DATEDIF(D914,$B$64,"d")/7,0)</f>
        <v>#VALUE!</v>
      </c>
      <c r="H914" s="19">
        <v>6612105</v>
      </c>
      <c r="I914" s="19">
        <v>5094</v>
      </c>
      <c r="J914" s="19">
        <v>4924540</v>
      </c>
      <c r="K914" s="20">
        <f t="shared" si="133"/>
        <v>0.3426847989863013</v>
      </c>
      <c r="L914" s="19">
        <v>227730052</v>
      </c>
      <c r="M914" s="19">
        <v>166592</v>
      </c>
    </row>
    <row r="915" spans="2:13" ht="15.75" customHeight="1" hidden="1" outlineLevel="2">
      <c r="B915" s="30" t="s">
        <v>345</v>
      </c>
      <c r="C915" s="30" t="s">
        <v>346</v>
      </c>
      <c r="D915" s="53">
        <v>42733</v>
      </c>
      <c r="E915" s="30" t="s">
        <v>40</v>
      </c>
      <c r="F915" s="17">
        <v>43</v>
      </c>
      <c r="G915" s="18" t="e">
        <f>ROUNDUP(DATEDIF(D915,$B$73,"d")/7,0)</f>
        <v>#VALUE!</v>
      </c>
      <c r="H915" s="19">
        <v>5118240</v>
      </c>
      <c r="I915" s="19">
        <v>3523</v>
      </c>
      <c r="J915" s="19">
        <v>6612105</v>
      </c>
      <c r="K915" s="20">
        <f t="shared" si="133"/>
        <v>-0.22592880784561042</v>
      </c>
      <c r="L915" s="19">
        <v>232861642</v>
      </c>
      <c r="M915" s="19">
        <v>170195</v>
      </c>
    </row>
    <row r="916" spans="2:13" ht="15.75" customHeight="1" hidden="1" outlineLevel="2">
      <c r="B916" s="34" t="s">
        <v>345</v>
      </c>
      <c r="C916" s="34" t="s">
        <v>346</v>
      </c>
      <c r="D916" s="15">
        <v>42733</v>
      </c>
      <c r="E916" s="16" t="s">
        <v>40</v>
      </c>
      <c r="F916" s="17">
        <v>43</v>
      </c>
      <c r="G916" s="18" t="e">
        <f>ROUNDUP(DATEDIF(D916,$B$74,"d")/7,0)</f>
        <v>#VALUE!</v>
      </c>
      <c r="H916" s="19">
        <v>3592485</v>
      </c>
      <c r="I916" s="19">
        <v>3028</v>
      </c>
      <c r="J916" s="19">
        <v>5118240</v>
      </c>
      <c r="K916" s="20">
        <f t="shared" si="133"/>
        <v>-0.29810149582669043</v>
      </c>
      <c r="L916" s="19">
        <v>236454127</v>
      </c>
      <c r="M916" s="19">
        <v>173223</v>
      </c>
    </row>
    <row r="917" spans="2:13" ht="15.75" customHeight="1" hidden="1" outlineLevel="2">
      <c r="B917" s="34" t="s">
        <v>345</v>
      </c>
      <c r="C917" s="34" t="s">
        <v>346</v>
      </c>
      <c r="D917" s="15">
        <v>42733</v>
      </c>
      <c r="E917" s="16" t="s">
        <v>40</v>
      </c>
      <c r="F917" s="17">
        <v>16</v>
      </c>
      <c r="G917" s="35" t="e">
        <f>ROUNDUP(DATEDIF(D917,$B$43,"d")/7,0)</f>
        <v>#VALUE!</v>
      </c>
      <c r="H917" s="19">
        <v>16202818</v>
      </c>
      <c r="I917" s="36">
        <v>12393</v>
      </c>
      <c r="J917" s="19"/>
      <c r="K917" s="20"/>
      <c r="L917" s="19"/>
      <c r="M917" s="36"/>
    </row>
    <row r="918" spans="1:13" s="28" customFormat="1" ht="15.75" customHeight="1" hidden="1" outlineLevel="1">
      <c r="A918" s="28">
        <v>1</v>
      </c>
      <c r="B918" s="37" t="s">
        <v>347</v>
      </c>
      <c r="C918" s="37"/>
      <c r="D918" s="23"/>
      <c r="E918" s="24"/>
      <c r="F918" s="25"/>
      <c r="G918" s="26"/>
      <c r="H918" s="23">
        <f>SUBTOTAL(9,'2017.01.02. - 2017.12.31.  alapadatok'!$H$906:$H$917)</f>
        <v>188076259</v>
      </c>
      <c r="I918" s="38">
        <f>SUBTOTAL(9,'2017.01.02. - 2017.12.31.  alapadatok'!$I$906:$I$917)</f>
        <v>138029</v>
      </c>
      <c r="J918" s="23"/>
      <c r="K918" s="27"/>
      <c r="L918" s="23"/>
      <c r="M918" s="39"/>
    </row>
    <row r="919" spans="2:13" ht="15.75" customHeight="1" hidden="1" outlineLevel="2">
      <c r="B919" s="34" t="s">
        <v>348</v>
      </c>
      <c r="C919" s="34" t="s">
        <v>349</v>
      </c>
      <c r="D919" s="15">
        <v>42747</v>
      </c>
      <c r="E919" s="16" t="s">
        <v>69</v>
      </c>
      <c r="F919" s="17"/>
      <c r="G919" s="18" t="e">
        <f>ROUNDUP(DATEDIF(D919,$B$52,"d")/7,0)</f>
        <v>#VALUE!</v>
      </c>
      <c r="H919" s="19">
        <v>2091802</v>
      </c>
      <c r="I919" s="19">
        <v>1664</v>
      </c>
      <c r="J919" s="19"/>
      <c r="K919" s="20">
        <f aca="true" t="shared" si="135" ref="K919:K929">IF(J919&lt;&gt;0,-(J919-H919)/J919,"")</f>
        <v>0</v>
      </c>
      <c r="L919" s="19">
        <v>4228910</v>
      </c>
      <c r="M919" s="19">
        <v>3763</v>
      </c>
    </row>
    <row r="920" spans="2:13" ht="15.75" customHeight="1" hidden="1" outlineLevel="2">
      <c r="B920" s="34" t="s">
        <v>348</v>
      </c>
      <c r="C920" s="34" t="s">
        <v>349</v>
      </c>
      <c r="D920" s="15">
        <v>42747</v>
      </c>
      <c r="E920" s="16" t="s">
        <v>69</v>
      </c>
      <c r="F920" s="17"/>
      <c r="G920" s="18" t="e">
        <f aca="true" t="shared" si="136" ref="G920:G921">ROUNDUP(DATEDIF(D920,$B$56,"d")/7,0)</f>
        <v>#VALUE!</v>
      </c>
      <c r="H920" s="19">
        <v>1548770</v>
      </c>
      <c r="I920" s="19">
        <v>1153</v>
      </c>
      <c r="J920" s="19">
        <v>2091802</v>
      </c>
      <c r="K920" s="20">
        <f t="shared" si="135"/>
        <v>-0.2596000959937891</v>
      </c>
      <c r="L920" s="19">
        <v>5777680</v>
      </c>
      <c r="M920" s="19">
        <v>4916</v>
      </c>
    </row>
    <row r="921" spans="2:13" ht="15.75" customHeight="1" hidden="1" outlineLevel="2">
      <c r="B921" s="34" t="s">
        <v>348</v>
      </c>
      <c r="C921" s="34" t="s">
        <v>349</v>
      </c>
      <c r="D921" s="15">
        <v>42747</v>
      </c>
      <c r="E921" s="16" t="s">
        <v>69</v>
      </c>
      <c r="F921" s="17"/>
      <c r="G921" s="18" t="e">
        <f t="shared" si="136"/>
        <v>#VALUE!</v>
      </c>
      <c r="H921" s="19">
        <v>920205</v>
      </c>
      <c r="I921" s="19">
        <v>659</v>
      </c>
      <c r="J921" s="19">
        <v>1548770</v>
      </c>
      <c r="K921" s="20">
        <f t="shared" si="135"/>
        <v>-0.4058478663713786</v>
      </c>
      <c r="L921" s="19">
        <v>6710685</v>
      </c>
      <c r="M921" s="19">
        <v>5585</v>
      </c>
    </row>
    <row r="922" spans="2:13" ht="15.75" customHeight="1" hidden="1" outlineLevel="2">
      <c r="B922" s="34" t="s">
        <v>348</v>
      </c>
      <c r="C922" s="34" t="s">
        <v>349</v>
      </c>
      <c r="D922" s="15">
        <v>42747</v>
      </c>
      <c r="E922" s="16" t="s">
        <v>69</v>
      </c>
      <c r="F922" s="17"/>
      <c r="G922" s="18" t="e">
        <f>ROUNDUP(DATEDIF(D922,$B$67,"d")/7,0)</f>
        <v>#VALUE!</v>
      </c>
      <c r="H922" s="19">
        <v>789510</v>
      </c>
      <c r="I922" s="19">
        <v>557</v>
      </c>
      <c r="J922" s="19">
        <v>920205</v>
      </c>
      <c r="K922" s="20">
        <f t="shared" si="135"/>
        <v>-0.14202813503512804</v>
      </c>
      <c r="L922" s="19">
        <v>7510465</v>
      </c>
      <c r="M922" s="19">
        <v>6151</v>
      </c>
    </row>
    <row r="923" spans="2:13" ht="15.75" customHeight="1" hidden="1" outlineLevel="2">
      <c r="B923" s="34" t="s">
        <v>348</v>
      </c>
      <c r="C923" s="34" t="s">
        <v>349</v>
      </c>
      <c r="D923" s="15">
        <v>42747</v>
      </c>
      <c r="E923" s="16" t="s">
        <v>69</v>
      </c>
      <c r="F923" s="17"/>
      <c r="G923" s="18" t="e">
        <f>ROUNDUP(DATEDIF(D923,$B$65,"d")/7,0)</f>
        <v>#VALUE!</v>
      </c>
      <c r="H923" s="19">
        <v>453830</v>
      </c>
      <c r="I923" s="19">
        <v>329</v>
      </c>
      <c r="J923" s="19">
        <v>789510</v>
      </c>
      <c r="K923" s="20">
        <f t="shared" si="135"/>
        <v>-0.4251751086116705</v>
      </c>
      <c r="L923" s="19">
        <v>7981255</v>
      </c>
      <c r="M923" s="19">
        <v>6493</v>
      </c>
    </row>
    <row r="924" spans="2:13" ht="15.75" customHeight="1" hidden="1" outlineLevel="2">
      <c r="B924" s="44" t="s">
        <v>348</v>
      </c>
      <c r="C924" s="44" t="s">
        <v>349</v>
      </c>
      <c r="D924" s="15">
        <v>42747</v>
      </c>
      <c r="E924" s="45" t="s">
        <v>69</v>
      </c>
      <c r="F924" s="31"/>
      <c r="G924" s="18" t="e">
        <f>ROUNDUP(DATEDIF(D924,$B$74,"d")/7,0)</f>
        <v>#VALUE!</v>
      </c>
      <c r="H924" s="19">
        <v>335530</v>
      </c>
      <c r="I924" s="19">
        <v>237</v>
      </c>
      <c r="J924" s="63">
        <v>453830</v>
      </c>
      <c r="K924" s="63">
        <f t="shared" si="135"/>
        <v>-0.26067029504439987</v>
      </c>
      <c r="L924" s="19">
        <v>8325505</v>
      </c>
      <c r="M924" s="19">
        <v>6736</v>
      </c>
    </row>
    <row r="925" spans="2:13" ht="15.75" customHeight="1" hidden="1" outlineLevel="2">
      <c r="B925" s="30" t="s">
        <v>348</v>
      </c>
      <c r="C925" s="30" t="s">
        <v>349</v>
      </c>
      <c r="D925" s="15">
        <v>42747</v>
      </c>
      <c r="E925" s="30" t="s">
        <v>69</v>
      </c>
      <c r="F925" s="31"/>
      <c r="G925" s="18" t="e">
        <f>ROUNDUP(DATEDIF(D925,$B$82,"d")/7,0)</f>
        <v>#VALUE!</v>
      </c>
      <c r="H925" s="19">
        <v>177080</v>
      </c>
      <c r="I925" s="19">
        <v>142</v>
      </c>
      <c r="J925" s="19">
        <v>335530</v>
      </c>
      <c r="K925" s="20">
        <f t="shared" si="135"/>
        <v>-0.4722379518969988</v>
      </c>
      <c r="L925" s="19">
        <v>8522715</v>
      </c>
      <c r="M925" s="19">
        <v>6898</v>
      </c>
    </row>
    <row r="926" spans="2:13" ht="15.75" customHeight="1" hidden="1" outlineLevel="2">
      <c r="B926" s="34" t="s">
        <v>348</v>
      </c>
      <c r="C926" s="34" t="s">
        <v>349</v>
      </c>
      <c r="D926" s="15">
        <v>42747</v>
      </c>
      <c r="E926" s="16" t="s">
        <v>69</v>
      </c>
      <c r="F926" s="17"/>
      <c r="G926" s="18" t="e">
        <f>ROUNDUP(DATEDIF(D926,$B$64,"d")/7,0)</f>
        <v>#VALUE!</v>
      </c>
      <c r="H926" s="19">
        <v>111140</v>
      </c>
      <c r="I926" s="19">
        <v>119</v>
      </c>
      <c r="J926" s="19">
        <v>177080</v>
      </c>
      <c r="K926" s="20">
        <f t="shared" si="135"/>
        <v>-0.3723740682177547</v>
      </c>
      <c r="L926" s="19">
        <v>8637495</v>
      </c>
      <c r="M926" s="19">
        <v>7021</v>
      </c>
    </row>
    <row r="927" spans="2:13" ht="15.75" customHeight="1" hidden="1" outlineLevel="2">
      <c r="B927" s="34" t="s">
        <v>348</v>
      </c>
      <c r="C927" s="34" t="s">
        <v>349</v>
      </c>
      <c r="D927" s="15">
        <v>42747</v>
      </c>
      <c r="E927" s="16" t="s">
        <v>69</v>
      </c>
      <c r="F927" s="17"/>
      <c r="G927" s="18" t="e">
        <f>ROUNDUP(DATEDIF(D927,$B$73,"d")/7,0)</f>
        <v>#VALUE!</v>
      </c>
      <c r="H927" s="19">
        <v>71170</v>
      </c>
      <c r="I927" s="19">
        <v>53</v>
      </c>
      <c r="J927" s="19">
        <v>111140</v>
      </c>
      <c r="K927" s="20">
        <f t="shared" si="135"/>
        <v>-0.35963649451142704</v>
      </c>
      <c r="L927" s="19">
        <v>8708665</v>
      </c>
      <c r="M927" s="19">
        <v>7074</v>
      </c>
    </row>
    <row r="928" spans="2:13" ht="15.75" customHeight="1" hidden="1" outlineLevel="2">
      <c r="B928" s="34" t="s">
        <v>348</v>
      </c>
      <c r="C928" s="34" t="s">
        <v>349</v>
      </c>
      <c r="D928" s="15">
        <v>42747</v>
      </c>
      <c r="E928" s="16" t="s">
        <v>69</v>
      </c>
      <c r="F928" s="17"/>
      <c r="G928" s="18" t="e">
        <f>ROUNDUP(DATEDIF(D928,$B$74,"d")/7,0)</f>
        <v>#VALUE!</v>
      </c>
      <c r="H928" s="19">
        <v>63250</v>
      </c>
      <c r="I928" s="19">
        <v>59</v>
      </c>
      <c r="J928" s="19">
        <v>71170</v>
      </c>
      <c r="K928" s="20">
        <f t="shared" si="135"/>
        <v>-0.11128284389489954</v>
      </c>
      <c r="L928" s="19">
        <v>8771915</v>
      </c>
      <c r="M928" s="19">
        <v>7188</v>
      </c>
    </row>
    <row r="929" spans="2:13" ht="15.75" customHeight="1" hidden="1" outlineLevel="2">
      <c r="B929" s="34" t="s">
        <v>348</v>
      </c>
      <c r="C929" s="34" t="s">
        <v>349</v>
      </c>
      <c r="D929" s="15">
        <v>42747</v>
      </c>
      <c r="E929" s="16" t="s">
        <v>69</v>
      </c>
      <c r="F929" s="17"/>
      <c r="G929" s="18" t="e">
        <f>ROUNDUP(DATEDIF(D929,$B$76,"d")/7,0)</f>
        <v>#VALUE!</v>
      </c>
      <c r="H929" s="19">
        <v>65300</v>
      </c>
      <c r="I929" s="19">
        <v>84</v>
      </c>
      <c r="J929" s="19">
        <v>63250</v>
      </c>
      <c r="K929" s="20">
        <f t="shared" si="135"/>
        <v>0.03241106719367589</v>
      </c>
      <c r="L929" s="19">
        <v>8837215</v>
      </c>
      <c r="M929" s="19">
        <v>7272</v>
      </c>
    </row>
    <row r="930" spans="1:13" s="28" customFormat="1" ht="15.75" customHeight="1" hidden="1" outlineLevel="1">
      <c r="A930" s="28">
        <v>1</v>
      </c>
      <c r="B930" s="37" t="s">
        <v>350</v>
      </c>
      <c r="C930" s="37"/>
      <c r="D930" s="23"/>
      <c r="E930" s="24"/>
      <c r="F930" s="25"/>
      <c r="G930" s="26"/>
      <c r="H930" s="23">
        <f>SUBTOTAL(9,'2017.01.02. - 2017.12.31.  alapadatok'!$H$919:$H$929)</f>
        <v>6627587</v>
      </c>
      <c r="I930" s="23">
        <f>SUBTOTAL(9,'2017.01.02. - 2017.12.31.  alapadatok'!$I$919:$I$929)</f>
        <v>5056</v>
      </c>
      <c r="J930" s="23"/>
      <c r="K930" s="27"/>
      <c r="L930" s="23"/>
      <c r="M930" s="23"/>
    </row>
    <row r="931" spans="2:13" ht="15.75" customHeight="1" hidden="1" outlineLevel="2">
      <c r="B931" s="34" t="s">
        <v>351</v>
      </c>
      <c r="C931" s="34" t="s">
        <v>351</v>
      </c>
      <c r="D931" s="15">
        <v>43006</v>
      </c>
      <c r="E931" s="16" t="s">
        <v>22</v>
      </c>
      <c r="F931" s="17"/>
      <c r="G931" s="18" t="e">
        <f>ROUNDUP(DATEDIF(D931,$B$186,"d")/7,0)</f>
        <v>#VALUE!</v>
      </c>
      <c r="H931" s="19">
        <v>1208000</v>
      </c>
      <c r="I931" s="19">
        <v>922</v>
      </c>
      <c r="J931" s="19"/>
      <c r="K931" s="20">
        <f aca="true" t="shared" si="137" ref="K931:K932">IF(J931&lt;&gt;0,-(J931-H931)/J931,"")</f>
        <v>0</v>
      </c>
      <c r="L931" s="19">
        <v>1590000</v>
      </c>
      <c r="M931" s="19">
        <v>1179</v>
      </c>
    </row>
    <row r="932" spans="2:13" ht="15.75" customHeight="1" hidden="1" outlineLevel="2">
      <c r="B932" s="34" t="s">
        <v>351</v>
      </c>
      <c r="C932" s="34" t="s">
        <v>351</v>
      </c>
      <c r="D932" s="15">
        <v>43006</v>
      </c>
      <c r="E932" s="16" t="s">
        <v>22</v>
      </c>
      <c r="F932" s="17"/>
      <c r="G932" s="18" t="e">
        <f>ROUNDUP(DATEDIF(D932,$B$194,"d")/7,0)</f>
        <v>#VALUE!</v>
      </c>
      <c r="H932" s="19">
        <v>795000</v>
      </c>
      <c r="I932" s="19">
        <v>572</v>
      </c>
      <c r="J932" s="19">
        <v>1208000</v>
      </c>
      <c r="K932" s="20">
        <f t="shared" si="137"/>
        <v>-0.34188741721854304</v>
      </c>
      <c r="L932" s="19">
        <v>2414000</v>
      </c>
      <c r="M932" s="19">
        <v>1751</v>
      </c>
    </row>
    <row r="933" spans="1:13" s="28" customFormat="1" ht="15.75" customHeight="1" hidden="1" outlineLevel="1">
      <c r="A933" s="28">
        <v>1</v>
      </c>
      <c r="B933" s="37" t="s">
        <v>352</v>
      </c>
      <c r="C933" s="37"/>
      <c r="D933" s="23"/>
      <c r="E933" s="24"/>
      <c r="F933" s="25"/>
      <c r="G933" s="26"/>
      <c r="H933" s="23">
        <f>SUBTOTAL(9,'2017.01.02. - 2017.12.31.  alapadatok'!$H$931:$H$932)</f>
        <v>2003000</v>
      </c>
      <c r="I933" s="23">
        <f>SUBTOTAL(9,'2017.01.02. - 2017.12.31.  alapadatok'!$I$931:$I$932)</f>
        <v>1494</v>
      </c>
      <c r="J933" s="23"/>
      <c r="K933" s="27"/>
      <c r="L933" s="23"/>
      <c r="M933" s="23"/>
    </row>
    <row r="934" spans="2:13" ht="15.75" customHeight="1" hidden="1" outlineLevel="2">
      <c r="B934" s="34" t="s">
        <v>353</v>
      </c>
      <c r="C934" s="34" t="s">
        <v>354</v>
      </c>
      <c r="D934" s="15">
        <v>43083</v>
      </c>
      <c r="E934" s="16" t="s">
        <v>69</v>
      </c>
      <c r="F934" s="17"/>
      <c r="G934" s="18">
        <v>0</v>
      </c>
      <c r="H934" s="19">
        <v>1062282</v>
      </c>
      <c r="I934" s="19">
        <v>1335</v>
      </c>
      <c r="J934" s="19"/>
      <c r="K934" s="20">
        <f aca="true" t="shared" si="138" ref="K934:K941">IF(J934&lt;&gt;0,-(J934-H934)/J934,"")</f>
        <v>0</v>
      </c>
      <c r="L934" s="19">
        <v>1062282</v>
      </c>
      <c r="M934" s="19">
        <v>1335</v>
      </c>
    </row>
    <row r="935" spans="2:13" ht="15.75" customHeight="1" hidden="1" outlineLevel="2">
      <c r="B935" s="34" t="s">
        <v>353</v>
      </c>
      <c r="C935" s="34" t="s">
        <v>354</v>
      </c>
      <c r="D935" s="15">
        <v>43083</v>
      </c>
      <c r="E935" s="16" t="s">
        <v>69</v>
      </c>
      <c r="F935" s="17"/>
      <c r="G935" s="18">
        <v>0</v>
      </c>
      <c r="H935" s="19">
        <v>1154980</v>
      </c>
      <c r="I935" s="19">
        <v>1462</v>
      </c>
      <c r="J935" s="19">
        <v>1062282</v>
      </c>
      <c r="K935" s="20">
        <f t="shared" si="138"/>
        <v>0.08726308080151975</v>
      </c>
      <c r="L935" s="19">
        <v>2217262</v>
      </c>
      <c r="M935" s="19">
        <v>2797</v>
      </c>
    </row>
    <row r="936" spans="2:13" ht="15.75" customHeight="1" hidden="1" outlineLevel="2">
      <c r="B936" s="34" t="s">
        <v>353</v>
      </c>
      <c r="C936" s="34" t="s">
        <v>354</v>
      </c>
      <c r="D936" s="15">
        <v>43083</v>
      </c>
      <c r="E936" s="16" t="s">
        <v>69</v>
      </c>
      <c r="F936" s="17"/>
      <c r="G936" s="18">
        <v>0</v>
      </c>
      <c r="H936" s="19">
        <v>171550</v>
      </c>
      <c r="I936" s="19">
        <v>174</v>
      </c>
      <c r="J936" s="19"/>
      <c r="K936" s="20">
        <f t="shared" si="138"/>
        <v>0</v>
      </c>
      <c r="L936" s="19">
        <v>2966312</v>
      </c>
      <c r="M936" s="19">
        <v>3654</v>
      </c>
    </row>
    <row r="937" spans="2:13" ht="15.75" customHeight="1" hidden="1" outlineLevel="2">
      <c r="B937" s="34" t="s">
        <v>353</v>
      </c>
      <c r="C937" s="34" t="s">
        <v>354</v>
      </c>
      <c r="D937" s="15">
        <v>43083</v>
      </c>
      <c r="E937" s="16" t="s">
        <v>69</v>
      </c>
      <c r="F937" s="17"/>
      <c r="G937" s="18">
        <v>0</v>
      </c>
      <c r="H937" s="19">
        <v>37700</v>
      </c>
      <c r="I937" s="19">
        <v>44</v>
      </c>
      <c r="J937" s="19">
        <v>171550</v>
      </c>
      <c r="K937" s="20">
        <f t="shared" si="138"/>
        <v>-0.7802389973768581</v>
      </c>
      <c r="L937" s="19">
        <v>3004012</v>
      </c>
      <c r="M937" s="19">
        <v>3698</v>
      </c>
    </row>
    <row r="938" spans="2:13" ht="15.75" customHeight="1" hidden="1" outlineLevel="2">
      <c r="B938" s="34" t="s">
        <v>353</v>
      </c>
      <c r="C938" s="34" t="s">
        <v>354</v>
      </c>
      <c r="D938" s="15">
        <v>43083</v>
      </c>
      <c r="E938" s="16" t="s">
        <v>69</v>
      </c>
      <c r="F938" s="17"/>
      <c r="G938" s="18">
        <v>0</v>
      </c>
      <c r="H938" s="19">
        <v>1515000</v>
      </c>
      <c r="I938" s="19">
        <v>973</v>
      </c>
      <c r="J938" s="19">
        <v>37700</v>
      </c>
      <c r="K938" s="20">
        <f t="shared" si="138"/>
        <v>39.185676392572944</v>
      </c>
      <c r="L938" s="19">
        <v>4519012</v>
      </c>
      <c r="M938" s="19">
        <v>4671</v>
      </c>
    </row>
    <row r="939" spans="2:13" ht="15.75" customHeight="1" hidden="1" outlineLevel="2">
      <c r="B939" s="34" t="s">
        <v>353</v>
      </c>
      <c r="C939" s="34" t="s">
        <v>354</v>
      </c>
      <c r="D939" s="15">
        <v>43083</v>
      </c>
      <c r="E939" s="16" t="s">
        <v>69</v>
      </c>
      <c r="F939" s="17"/>
      <c r="G939" s="18" t="e">
        <f>ROUNDUP(DATEDIF(D939,$B$237,"d")/7,0)</f>
        <v>#VALUE!</v>
      </c>
      <c r="H939" s="19">
        <v>9843412</v>
      </c>
      <c r="I939" s="19">
        <v>7133</v>
      </c>
      <c r="J939" s="19">
        <v>1515000</v>
      </c>
      <c r="K939" s="20">
        <f t="shared" si="138"/>
        <v>5.497301650165016</v>
      </c>
      <c r="L939" s="19">
        <v>14362424</v>
      </c>
      <c r="M939" s="19">
        <v>11804</v>
      </c>
    </row>
    <row r="940" spans="2:13" ht="15.75" customHeight="1" hidden="1" outlineLevel="2">
      <c r="B940" s="34" t="s">
        <v>353</v>
      </c>
      <c r="C940" s="34" t="s">
        <v>354</v>
      </c>
      <c r="D940" s="15">
        <v>43083</v>
      </c>
      <c r="E940" s="16" t="s">
        <v>69</v>
      </c>
      <c r="F940" s="17"/>
      <c r="G940" s="18" t="e">
        <f>ROUNDUP(DATEDIF(D940,$B$239,"d")/7,0)</f>
        <v>#VALUE!</v>
      </c>
      <c r="H940" s="19">
        <v>6749140</v>
      </c>
      <c r="I940" s="19">
        <v>4792</v>
      </c>
      <c r="J940" s="19">
        <v>9843412</v>
      </c>
      <c r="K940" s="20">
        <f t="shared" si="138"/>
        <v>-0.3143495365224985</v>
      </c>
      <c r="L940" s="19">
        <v>21117124</v>
      </c>
      <c r="M940" s="19">
        <v>16601</v>
      </c>
    </row>
    <row r="941" spans="2:13" ht="15.75" customHeight="1" hidden="1" outlineLevel="2">
      <c r="B941" s="34" t="s">
        <v>353</v>
      </c>
      <c r="C941" s="34" t="s">
        <v>354</v>
      </c>
      <c r="D941" s="15">
        <v>43083</v>
      </c>
      <c r="E941" s="16" t="s">
        <v>69</v>
      </c>
      <c r="F941" s="17"/>
      <c r="G941" s="18" t="e">
        <f>ROUNDUP(DATEDIF(D941,$B$284,"d")/7,0)</f>
        <v>#VALUE!</v>
      </c>
      <c r="H941" s="19">
        <v>4358195</v>
      </c>
      <c r="I941" s="19">
        <v>3108</v>
      </c>
      <c r="J941" s="19">
        <v>2524210</v>
      </c>
      <c r="K941" s="20">
        <f t="shared" si="138"/>
        <v>0.7265580122097607</v>
      </c>
      <c r="L941" s="19">
        <v>25484319</v>
      </c>
      <c r="M941" s="19">
        <v>19716</v>
      </c>
    </row>
    <row r="942" spans="1:13" s="28" customFormat="1" ht="15.75" customHeight="1" hidden="1" outlineLevel="1">
      <c r="A942" s="28">
        <v>1</v>
      </c>
      <c r="B942" s="37" t="s">
        <v>355</v>
      </c>
      <c r="C942" s="37"/>
      <c r="D942" s="23"/>
      <c r="E942" s="24"/>
      <c r="F942" s="25"/>
      <c r="G942" s="26"/>
      <c r="H942" s="23">
        <f>SUBTOTAL(9,'2017.01.02. - 2017.12.31.  alapadatok'!$H$934:$H$941)</f>
        <v>24892259</v>
      </c>
      <c r="I942" s="23">
        <f>SUBTOTAL(9,'2017.01.02. - 2017.12.31.  alapadatok'!$I$934:$I$941)</f>
        <v>19021</v>
      </c>
      <c r="J942" s="23"/>
      <c r="K942" s="27"/>
      <c r="L942" s="23"/>
      <c r="M942" s="23"/>
    </row>
    <row r="943" spans="2:13" ht="15.75" customHeight="1" hidden="1" outlineLevel="2">
      <c r="B943" s="34" t="s">
        <v>356</v>
      </c>
      <c r="C943" s="34" t="s">
        <v>357</v>
      </c>
      <c r="D943" s="15">
        <v>43097</v>
      </c>
      <c r="E943" s="16" t="s">
        <v>40</v>
      </c>
      <c r="F943" s="17">
        <v>22</v>
      </c>
      <c r="G943" s="18" t="e">
        <f>ROUNDUP(DATEDIF(D943,$B$284,"d")/7,0)</f>
        <v>#VALUE!</v>
      </c>
      <c r="H943" s="19">
        <v>7339860</v>
      </c>
      <c r="I943" s="19">
        <v>5153</v>
      </c>
      <c r="J943" s="19"/>
      <c r="K943" s="20"/>
      <c r="L943" s="19">
        <v>7339860</v>
      </c>
      <c r="M943" s="19">
        <v>5153</v>
      </c>
    </row>
    <row r="944" spans="1:13" s="28" customFormat="1" ht="15.75" customHeight="1" hidden="1" outlineLevel="1">
      <c r="A944" s="28">
        <v>1</v>
      </c>
      <c r="B944" s="37" t="s">
        <v>358</v>
      </c>
      <c r="C944" s="37"/>
      <c r="D944" s="23"/>
      <c r="E944" s="24"/>
      <c r="F944" s="25"/>
      <c r="G944" s="26"/>
      <c r="H944" s="23">
        <f>SUBTOTAL(9,'2017.01.02. - 2017.12.31.  alapadatok'!$H$943:$H$943)</f>
        <v>7339860</v>
      </c>
      <c r="I944" s="23">
        <f>SUBTOTAL(9,'2017.01.02. - 2017.12.31.  alapadatok'!$I$943:$I$943)</f>
        <v>5153</v>
      </c>
      <c r="J944" s="23"/>
      <c r="K944" s="27"/>
      <c r="L944" s="23"/>
      <c r="M944" s="23"/>
    </row>
    <row r="945" spans="2:13" ht="15.75" customHeight="1" hidden="1" outlineLevel="2">
      <c r="B945" s="34" t="s">
        <v>359</v>
      </c>
      <c r="C945" s="34" t="s">
        <v>359</v>
      </c>
      <c r="D945" s="15">
        <v>42852</v>
      </c>
      <c r="E945" s="16" t="s">
        <v>33</v>
      </c>
      <c r="F945" s="17"/>
      <c r="G945" s="18" t="e">
        <f>ROUNDUP(DATEDIF(D945,$B$89,"d")/7,0)</f>
        <v>#VALUE!</v>
      </c>
      <c r="H945" s="19">
        <v>2710324</v>
      </c>
      <c r="I945" s="19">
        <v>2646</v>
      </c>
      <c r="J945" s="19"/>
      <c r="K945" s="20">
        <f>IF(J945&lt;&gt;0,-(J945-H945)/J945,"")</f>
        <v>0</v>
      </c>
      <c r="L945" s="19">
        <v>2710324</v>
      </c>
      <c r="M945" s="19">
        <v>2646</v>
      </c>
    </row>
    <row r="946" spans="1:13" s="28" customFormat="1" ht="15.75" customHeight="1" hidden="1" outlineLevel="1">
      <c r="A946" s="28">
        <v>1</v>
      </c>
      <c r="B946" s="37" t="s">
        <v>360</v>
      </c>
      <c r="C946" s="37"/>
      <c r="D946" s="23"/>
      <c r="E946" s="24"/>
      <c r="F946" s="25"/>
      <c r="G946" s="26"/>
      <c r="H946" s="23">
        <f>SUBTOTAL(9,'2017.01.02. - 2017.12.31.  alapadatok'!$H$945:$H$945)</f>
        <v>2710324</v>
      </c>
      <c r="I946" s="23">
        <f>SUBTOTAL(9,'2017.01.02. - 2017.12.31.  alapadatok'!$I$945:$I$945)</f>
        <v>2646</v>
      </c>
      <c r="J946" s="23"/>
      <c r="K946" s="27"/>
      <c r="L946" s="23"/>
      <c r="M946" s="23"/>
    </row>
    <row r="947" spans="2:13" ht="15.75" customHeight="1" hidden="1" outlineLevel="2">
      <c r="B947" s="34" t="s">
        <v>361</v>
      </c>
      <c r="C947" s="34" t="s">
        <v>362</v>
      </c>
      <c r="D947" s="15">
        <v>43097</v>
      </c>
      <c r="E947" s="16" t="s">
        <v>18</v>
      </c>
      <c r="F947" s="17"/>
      <c r="G947" s="18" t="e">
        <f>ROUNDUP(DATEDIF(D947,$B$284,"d")/7,0)</f>
        <v>#VALUE!</v>
      </c>
      <c r="H947" s="19">
        <v>4444515</v>
      </c>
      <c r="I947" s="19">
        <v>2721</v>
      </c>
      <c r="J947" s="19"/>
      <c r="K947" s="20"/>
      <c r="L947" s="19">
        <v>4444515</v>
      </c>
      <c r="M947" s="19">
        <v>2721</v>
      </c>
    </row>
    <row r="948" spans="1:13" s="28" customFormat="1" ht="15.75" customHeight="1" hidden="1" outlineLevel="1">
      <c r="A948" s="28">
        <v>1</v>
      </c>
      <c r="B948" s="37" t="s">
        <v>363</v>
      </c>
      <c r="C948" s="37"/>
      <c r="D948" s="23"/>
      <c r="E948" s="24"/>
      <c r="F948" s="25"/>
      <c r="G948" s="26"/>
      <c r="H948" s="23">
        <f>SUBTOTAL(9,'2017.01.02. - 2017.12.31.  alapadatok'!$H$947:$H$947)</f>
        <v>4444515</v>
      </c>
      <c r="I948" s="23">
        <f>SUBTOTAL(9,'2017.01.02. - 2017.12.31.  alapadatok'!$I$947:$I$947)</f>
        <v>2721</v>
      </c>
      <c r="J948" s="23"/>
      <c r="K948" s="27"/>
      <c r="L948" s="23"/>
      <c r="M948" s="23"/>
    </row>
    <row r="949" spans="2:13" ht="15.75" customHeight="1" hidden="1" outlineLevel="2">
      <c r="B949" s="34" t="s">
        <v>364</v>
      </c>
      <c r="C949" s="34" t="s">
        <v>365</v>
      </c>
      <c r="D949" s="15">
        <v>42820</v>
      </c>
      <c r="E949" s="16" t="s">
        <v>44</v>
      </c>
      <c r="F949" s="17">
        <v>53</v>
      </c>
      <c r="G949" s="18" t="e">
        <f>ROUNDUP(DATEDIF(D949,$B$76,"d")/7,0)</f>
        <v>#VALUE!</v>
      </c>
      <c r="H949" s="19">
        <v>43246208</v>
      </c>
      <c r="I949" s="19">
        <v>30210</v>
      </c>
      <c r="J949" s="19"/>
      <c r="K949" s="20">
        <f aca="true" t="shared" si="139" ref="K949:K955">IF(J949&lt;&gt;0,-(J949-H949)/J949,"")</f>
        <v>0</v>
      </c>
      <c r="L949" s="19">
        <v>43246208</v>
      </c>
      <c r="M949" s="19">
        <v>30210</v>
      </c>
    </row>
    <row r="950" spans="2:13" ht="15.75" customHeight="1" hidden="1" outlineLevel="2">
      <c r="B950" s="34" t="s">
        <v>364</v>
      </c>
      <c r="C950" s="34" t="s">
        <v>365</v>
      </c>
      <c r="D950" s="15">
        <v>42820</v>
      </c>
      <c r="E950" s="16" t="s">
        <v>44</v>
      </c>
      <c r="F950" s="17">
        <v>53</v>
      </c>
      <c r="G950" s="18" t="e">
        <f>ROUNDUP(DATEDIF(D950,$B$85,"d")/7,0)</f>
        <v>#VALUE!</v>
      </c>
      <c r="H950" s="19">
        <v>20295250</v>
      </c>
      <c r="I950" s="19">
        <v>14268</v>
      </c>
      <c r="J950" s="19">
        <v>43246208</v>
      </c>
      <c r="K950" s="20">
        <f t="shared" si="139"/>
        <v>-0.5307045186482015</v>
      </c>
      <c r="L950" s="19">
        <v>63541458</v>
      </c>
      <c r="M950" s="19">
        <v>44478</v>
      </c>
    </row>
    <row r="951" spans="2:13" ht="15.75" customHeight="1" hidden="1" outlineLevel="2">
      <c r="B951" s="34" t="s">
        <v>364</v>
      </c>
      <c r="C951" s="34" t="s">
        <v>365</v>
      </c>
      <c r="D951" s="15">
        <v>42820</v>
      </c>
      <c r="E951" s="16" t="s">
        <v>44</v>
      </c>
      <c r="F951" s="17">
        <v>53</v>
      </c>
      <c r="G951" s="18" t="e">
        <f>ROUNDUP(DATEDIF(D951,$B$71,"d")/7,0)</f>
        <v>#VALUE!</v>
      </c>
      <c r="H951" s="19">
        <v>12625775</v>
      </c>
      <c r="I951" s="19">
        <v>8558</v>
      </c>
      <c r="J951" s="19">
        <v>20295250</v>
      </c>
      <c r="K951" s="20">
        <f t="shared" si="139"/>
        <v>-0.37789507397051036</v>
      </c>
      <c r="L951" s="19">
        <v>76167233</v>
      </c>
      <c r="M951" s="19">
        <v>53036</v>
      </c>
    </row>
    <row r="952" spans="2:13" ht="15.75" customHeight="1" hidden="1" outlineLevel="2">
      <c r="B952" s="30" t="s">
        <v>364</v>
      </c>
      <c r="C952" s="30" t="s">
        <v>365</v>
      </c>
      <c r="D952" s="53">
        <v>42820</v>
      </c>
      <c r="E952" s="72" t="s">
        <v>44</v>
      </c>
      <c r="F952" s="30">
        <v>53</v>
      </c>
      <c r="G952" s="18" t="e">
        <f>ROUNDUP(DATEDIF(D952,$B$77,"d")/7,0)</f>
        <v>#VALUE!</v>
      </c>
      <c r="H952" s="19">
        <v>10339575</v>
      </c>
      <c r="I952" s="19">
        <v>6857</v>
      </c>
      <c r="J952" s="19">
        <v>12625775</v>
      </c>
      <c r="K952" s="20">
        <f t="shared" si="139"/>
        <v>-0.1810740330791575</v>
      </c>
      <c r="L952" s="19">
        <v>86506808</v>
      </c>
      <c r="M952" s="19">
        <v>59893</v>
      </c>
    </row>
    <row r="953" spans="2:13" ht="15.75" customHeight="1" hidden="1" outlineLevel="2">
      <c r="B953" s="30" t="s">
        <v>364</v>
      </c>
      <c r="C953" s="30" t="s">
        <v>365</v>
      </c>
      <c r="D953" s="53">
        <v>42820</v>
      </c>
      <c r="E953" s="72" t="s">
        <v>44</v>
      </c>
      <c r="F953" s="30">
        <v>53</v>
      </c>
      <c r="G953" s="18" t="e">
        <f>ROUNDUP(DATEDIF(D953,$B$82,"d")/7,0)</f>
        <v>#VALUE!</v>
      </c>
      <c r="H953" s="19">
        <v>2876040</v>
      </c>
      <c r="I953" s="19">
        <v>1988</v>
      </c>
      <c r="J953" s="19">
        <v>10339575</v>
      </c>
      <c r="K953" s="20">
        <f t="shared" si="139"/>
        <v>-0.7218415650546565</v>
      </c>
      <c r="L953" s="19">
        <v>89382848</v>
      </c>
      <c r="M953" s="19">
        <v>61881</v>
      </c>
    </row>
    <row r="954" spans="2:13" ht="15.75" customHeight="1" hidden="1" outlineLevel="2">
      <c r="B954" s="30" t="s">
        <v>364</v>
      </c>
      <c r="C954" s="30" t="s">
        <v>365</v>
      </c>
      <c r="D954" s="53">
        <v>42820</v>
      </c>
      <c r="E954" s="72" t="s">
        <v>44</v>
      </c>
      <c r="F954" s="30">
        <v>53</v>
      </c>
      <c r="G954" s="18" t="e">
        <f>ROUNDUP(DATEDIF(D954,$B$89,"d")/7,0)</f>
        <v>#VALUE!</v>
      </c>
      <c r="H954" s="19">
        <v>1130350</v>
      </c>
      <c r="I954" s="19">
        <v>749</v>
      </c>
      <c r="J954" s="19">
        <v>2876040</v>
      </c>
      <c r="K954" s="20">
        <f t="shared" si="139"/>
        <v>-0.6069769544234433</v>
      </c>
      <c r="L954" s="19">
        <v>90513198</v>
      </c>
      <c r="M954" s="19">
        <v>62630</v>
      </c>
    </row>
    <row r="955" spans="2:13" ht="15.75" customHeight="1" hidden="1" outlineLevel="2">
      <c r="B955" s="30" t="s">
        <v>364</v>
      </c>
      <c r="C955" s="30" t="s">
        <v>365</v>
      </c>
      <c r="D955" s="53">
        <v>42820</v>
      </c>
      <c r="E955" s="72" t="s">
        <v>44</v>
      </c>
      <c r="F955" s="30">
        <v>53</v>
      </c>
      <c r="G955" s="18" t="e">
        <f>ROUNDUP(DATEDIF(D955,$B$91,"d")/7,0)</f>
        <v>#VALUE!</v>
      </c>
      <c r="H955" s="19">
        <v>394805</v>
      </c>
      <c r="I955" s="19">
        <v>246</v>
      </c>
      <c r="J955" s="19">
        <v>1130350</v>
      </c>
      <c r="K955" s="20">
        <f t="shared" si="139"/>
        <v>-0.650723227318972</v>
      </c>
      <c r="L955" s="19">
        <v>90908003</v>
      </c>
      <c r="M955" s="19">
        <v>62876</v>
      </c>
    </row>
    <row r="956" spans="1:13" s="28" customFormat="1" ht="15.75" customHeight="1" hidden="1" outlineLevel="1">
      <c r="A956" s="28">
        <v>1</v>
      </c>
      <c r="B956" s="23" t="s">
        <v>366</v>
      </c>
      <c r="C956" s="23"/>
      <c r="D956" s="60"/>
      <c r="E956" s="73"/>
      <c r="F956" s="23"/>
      <c r="G956" s="26"/>
      <c r="H956" s="23">
        <f>SUBTOTAL(9,'2017.01.02. - 2017.12.31.  alapadatok'!$H$949:$H$955)</f>
        <v>90908003</v>
      </c>
      <c r="I956" s="23">
        <f>SUBTOTAL(9,'2017.01.02. - 2017.12.31.  alapadatok'!$I$949:$I$955)</f>
        <v>62876</v>
      </c>
      <c r="J956" s="23"/>
      <c r="K956" s="27"/>
      <c r="L956" s="23"/>
      <c r="M956" s="23"/>
    </row>
    <row r="957" spans="2:13" ht="15.75" customHeight="1" hidden="1" outlineLevel="2">
      <c r="B957" s="30" t="s">
        <v>367</v>
      </c>
      <c r="C957" s="30" t="s">
        <v>367</v>
      </c>
      <c r="D957" s="53">
        <v>42509</v>
      </c>
      <c r="E957" s="72" t="s">
        <v>29</v>
      </c>
      <c r="F957" s="30">
        <v>1</v>
      </c>
      <c r="G957" s="18" t="e">
        <f>ROUNDUP(DATEDIF(D957,$B$67,"d")/7,0)</f>
        <v>#VALUE!</v>
      </c>
      <c r="H957" s="19">
        <v>6900</v>
      </c>
      <c r="I957" s="19">
        <v>69</v>
      </c>
      <c r="J957" s="19"/>
      <c r="K957" s="20">
        <f>IF(J957&lt;&gt;0,-(J957-H957)/J957,"")</f>
        <v>0</v>
      </c>
      <c r="L957" s="19">
        <v>1497015</v>
      </c>
      <c r="M957" s="19">
        <v>1362</v>
      </c>
    </row>
    <row r="958" spans="1:13" s="28" customFormat="1" ht="15.75" customHeight="1" hidden="1" outlineLevel="1">
      <c r="A958" s="28">
        <v>1</v>
      </c>
      <c r="B958" s="23" t="s">
        <v>368</v>
      </c>
      <c r="C958" s="23"/>
      <c r="D958" s="60"/>
      <c r="E958" s="73"/>
      <c r="F958" s="23"/>
      <c r="G958" s="26"/>
      <c r="H958" s="23">
        <f>SUBTOTAL(9,'2017.01.02. - 2017.12.31.  alapadatok'!$H$957:$H$957)</f>
        <v>6900</v>
      </c>
      <c r="I958" s="23">
        <f>SUBTOTAL(9,'2017.01.02. - 2017.12.31.  alapadatok'!$I$957:$I$957)</f>
        <v>69</v>
      </c>
      <c r="J958" s="23"/>
      <c r="K958" s="27"/>
      <c r="L958" s="23"/>
      <c r="M958" s="23"/>
    </row>
    <row r="959" spans="2:13" ht="15.75" customHeight="1" hidden="1" outlineLevel="2">
      <c r="B959" s="30" t="s">
        <v>369</v>
      </c>
      <c r="C959" s="30" t="s">
        <v>370</v>
      </c>
      <c r="D959" s="53">
        <v>42782</v>
      </c>
      <c r="E959" s="72" t="s">
        <v>60</v>
      </c>
      <c r="F959" s="30"/>
      <c r="G959" s="18" t="e">
        <f>ROUNDUP(DATEDIF(D959,$B$74,"d")/7,0)</f>
        <v>#VALUE!</v>
      </c>
      <c r="H959" s="19">
        <v>7960335</v>
      </c>
      <c r="I959" s="19">
        <v>5368</v>
      </c>
      <c r="J959" s="19"/>
      <c r="K959" s="20">
        <f aca="true" t="shared" si="140" ref="K959:K964">IF(J959&lt;&gt;0,-(J959-H959)/J959,"")</f>
        <v>0</v>
      </c>
      <c r="L959" s="19">
        <v>7960335</v>
      </c>
      <c r="M959" s="19">
        <v>5368</v>
      </c>
    </row>
    <row r="960" spans="2:13" ht="15.75" customHeight="1" hidden="1" outlineLevel="2">
      <c r="B960" s="42" t="s">
        <v>369</v>
      </c>
      <c r="C960" s="34" t="s">
        <v>370</v>
      </c>
      <c r="D960" s="15">
        <v>42782</v>
      </c>
      <c r="E960" s="16" t="s">
        <v>60</v>
      </c>
      <c r="F960" s="17"/>
      <c r="G960" s="18" t="e">
        <f>ROUNDUP(DATEDIF(D960,$B$82,"d")/7,0)</f>
        <v>#VALUE!</v>
      </c>
      <c r="H960" s="19">
        <v>4993401</v>
      </c>
      <c r="I960" s="19">
        <v>3561</v>
      </c>
      <c r="J960" s="19">
        <v>7960335</v>
      </c>
      <c r="K960" s="20">
        <f t="shared" si="140"/>
        <v>-0.37271471615202123</v>
      </c>
      <c r="L960" s="19">
        <v>12953736</v>
      </c>
      <c r="M960" s="19">
        <v>8929</v>
      </c>
    </row>
    <row r="961" spans="2:13" ht="15.75" customHeight="1" hidden="1" outlineLevel="2">
      <c r="B961" s="42" t="s">
        <v>369</v>
      </c>
      <c r="C961" s="34" t="s">
        <v>370</v>
      </c>
      <c r="D961" s="15">
        <v>42782</v>
      </c>
      <c r="E961" s="16" t="s">
        <v>60</v>
      </c>
      <c r="F961" s="17"/>
      <c r="G961" s="18" t="e">
        <f>ROUNDUP(DATEDIF(D961,$B$64,"d")/7,0)</f>
        <v>#VALUE!</v>
      </c>
      <c r="H961" s="19">
        <v>1763755</v>
      </c>
      <c r="I961" s="19">
        <v>1221</v>
      </c>
      <c r="J961" s="19">
        <v>4993401</v>
      </c>
      <c r="K961" s="20">
        <f t="shared" si="140"/>
        <v>-0.646782823971077</v>
      </c>
      <c r="L961" s="19">
        <v>14743939</v>
      </c>
      <c r="M961" s="19">
        <v>10188</v>
      </c>
    </row>
    <row r="962" spans="2:13" ht="15.75" customHeight="1" hidden="1" outlineLevel="2">
      <c r="B962" s="42" t="s">
        <v>369</v>
      </c>
      <c r="C962" s="34" t="s">
        <v>370</v>
      </c>
      <c r="D962" s="15">
        <v>42782</v>
      </c>
      <c r="E962" s="16" t="s">
        <v>60</v>
      </c>
      <c r="F962" s="17"/>
      <c r="G962" s="18" t="e">
        <f>ROUNDUP(DATEDIF(D962,$B$73,"d")/7,0)</f>
        <v>#VALUE!</v>
      </c>
      <c r="H962" s="19">
        <v>981520</v>
      </c>
      <c r="I962" s="19">
        <v>602</v>
      </c>
      <c r="J962" s="19">
        <v>1763755</v>
      </c>
      <c r="K962" s="20">
        <f t="shared" si="140"/>
        <v>-0.44350547553373343</v>
      </c>
      <c r="L962" s="19">
        <v>15755549</v>
      </c>
      <c r="M962" s="19">
        <v>10816</v>
      </c>
    </row>
    <row r="963" spans="2:13" ht="15.75" customHeight="1" hidden="1" outlineLevel="2">
      <c r="B963" s="42" t="s">
        <v>369</v>
      </c>
      <c r="C963" s="34" t="s">
        <v>370</v>
      </c>
      <c r="D963" s="15">
        <v>42782</v>
      </c>
      <c r="E963" s="16" t="s">
        <v>60</v>
      </c>
      <c r="F963" s="17"/>
      <c r="G963" s="18" t="e">
        <f>ROUNDUP(DATEDIF(D963,$B$74,"d")/7,0)</f>
        <v>#VALUE!</v>
      </c>
      <c r="H963" s="19">
        <v>511160</v>
      </c>
      <c r="I963" s="19">
        <v>360</v>
      </c>
      <c r="J963" s="19">
        <v>981520</v>
      </c>
      <c r="K963" s="20">
        <f t="shared" si="140"/>
        <v>-0.47921591001711633</v>
      </c>
      <c r="L963" s="19">
        <v>16266709</v>
      </c>
      <c r="M963" s="19">
        <v>11176</v>
      </c>
    </row>
    <row r="964" spans="2:13" ht="15.75" customHeight="1" hidden="1" outlineLevel="2">
      <c r="B964" s="42" t="s">
        <v>369</v>
      </c>
      <c r="C964" s="34" t="s">
        <v>370</v>
      </c>
      <c r="D964" s="15">
        <v>42782</v>
      </c>
      <c r="E964" s="16" t="s">
        <v>60</v>
      </c>
      <c r="F964" s="17"/>
      <c r="G964" s="18" t="e">
        <f>ROUNDUP(DATEDIF(D964,$B$76,"d")/7,0)</f>
        <v>#VALUE!</v>
      </c>
      <c r="H964" s="54">
        <v>189280</v>
      </c>
      <c r="I964" s="54">
        <v>133</v>
      </c>
      <c r="J964" s="19">
        <v>511160</v>
      </c>
      <c r="K964" s="20">
        <f t="shared" si="140"/>
        <v>-0.62970498474059</v>
      </c>
      <c r="L964" s="54">
        <v>16455989</v>
      </c>
      <c r="M964" s="54">
        <v>11309</v>
      </c>
    </row>
    <row r="965" spans="1:13" s="28" customFormat="1" ht="15.75" customHeight="1" hidden="1" outlineLevel="1">
      <c r="A965" s="28">
        <v>1</v>
      </c>
      <c r="B965" s="43" t="s">
        <v>371</v>
      </c>
      <c r="C965" s="37"/>
      <c r="D965" s="23"/>
      <c r="E965" s="24"/>
      <c r="F965" s="25"/>
      <c r="G965" s="26"/>
      <c r="H965" s="23">
        <f>SUBTOTAL(9,'2017.01.02. - 2017.12.31.  alapadatok'!$H$959:$H$964)</f>
        <v>16399451</v>
      </c>
      <c r="I965" s="23">
        <f>SUBTOTAL(9,'2017.01.02. - 2017.12.31.  alapadatok'!$I$959:$I$964)</f>
        <v>11245</v>
      </c>
      <c r="J965" s="23"/>
      <c r="K965" s="27"/>
      <c r="L965" s="23"/>
      <c r="M965" s="23"/>
    </row>
    <row r="966" spans="2:13" ht="15.75" customHeight="1" hidden="1" outlineLevel="2">
      <c r="B966" s="42" t="s">
        <v>372</v>
      </c>
      <c r="C966" s="34" t="s">
        <v>373</v>
      </c>
      <c r="D966" s="15">
        <v>42761</v>
      </c>
      <c r="E966" s="16" t="s">
        <v>44</v>
      </c>
      <c r="F966" s="17">
        <v>42</v>
      </c>
      <c r="G966" s="18" t="e">
        <f>ROUNDUP(DATEDIF(D966,$B$56,"d")/7,0)</f>
        <v>#VALUE!</v>
      </c>
      <c r="H966" s="19">
        <v>22033442</v>
      </c>
      <c r="I966" s="19">
        <v>15245</v>
      </c>
      <c r="J966" s="54"/>
      <c r="K966" s="20">
        <f aca="true" t="shared" si="141" ref="K966:K969">IF(J966&lt;&gt;0,-(J966-H966)/J966,"")</f>
        <v>0</v>
      </c>
      <c r="L966" s="19">
        <v>22033442</v>
      </c>
      <c r="M966" s="19">
        <v>15245</v>
      </c>
    </row>
    <row r="967" spans="2:13" ht="15.75" customHeight="1" hidden="1" outlineLevel="2">
      <c r="B967" s="42" t="s">
        <v>372</v>
      </c>
      <c r="C967" s="34" t="s">
        <v>373</v>
      </c>
      <c r="D967" s="15">
        <v>42761</v>
      </c>
      <c r="E967" s="16" t="s">
        <v>44</v>
      </c>
      <c r="F967" s="17">
        <v>42</v>
      </c>
      <c r="G967" s="18" t="e">
        <f>ROUNDUP(DATEDIF(D967,$B$67,"d")/7,0)</f>
        <v>#VALUE!</v>
      </c>
      <c r="H967" s="19">
        <v>15224548</v>
      </c>
      <c r="I967" s="19">
        <v>10785</v>
      </c>
      <c r="J967" s="19">
        <v>22033442</v>
      </c>
      <c r="K967" s="20">
        <f t="shared" si="141"/>
        <v>-0.3090254350636637</v>
      </c>
      <c r="L967" s="19">
        <v>37257990</v>
      </c>
      <c r="M967" s="19">
        <v>26030</v>
      </c>
    </row>
    <row r="968" spans="2:13" ht="15.75" customHeight="1" hidden="1" outlineLevel="2">
      <c r="B968" s="42" t="s">
        <v>372</v>
      </c>
      <c r="C968" s="34" t="s">
        <v>373</v>
      </c>
      <c r="D968" s="15">
        <v>42761</v>
      </c>
      <c r="E968" s="16" t="s">
        <v>44</v>
      </c>
      <c r="F968" s="17">
        <v>42</v>
      </c>
      <c r="G968" s="35" t="e">
        <f>ROUNDUP(DATEDIF(D968,$B$65,"d")/7,0)</f>
        <v>#VALUE!</v>
      </c>
      <c r="H968" s="19">
        <v>7646776</v>
      </c>
      <c r="I968" s="36">
        <v>5165</v>
      </c>
      <c r="J968" s="19">
        <v>15224548</v>
      </c>
      <c r="K968" s="20">
        <f t="shared" si="141"/>
        <v>-0.4977337915056657</v>
      </c>
      <c r="L968" s="19">
        <v>45050446</v>
      </c>
      <c r="M968" s="36">
        <v>31305</v>
      </c>
    </row>
    <row r="969" spans="2:13" ht="15.75" customHeight="1" hidden="1" outlineLevel="2">
      <c r="B969" s="44" t="s">
        <v>372</v>
      </c>
      <c r="C969" s="44" t="s">
        <v>373</v>
      </c>
      <c r="D969" s="15">
        <v>42761</v>
      </c>
      <c r="E969" s="16" t="s">
        <v>44</v>
      </c>
      <c r="F969" s="17">
        <v>42</v>
      </c>
      <c r="G969" s="18" t="e">
        <f>ROUNDUP(DATEDIF(D969,$B$74,"d")/7,0)</f>
        <v>#VALUE!</v>
      </c>
      <c r="H969" s="19">
        <v>2035490</v>
      </c>
      <c r="I969" s="19">
        <v>1349</v>
      </c>
      <c r="J969" s="19">
        <v>7646776</v>
      </c>
      <c r="K969" s="20">
        <f t="shared" si="141"/>
        <v>-0.73381069355242</v>
      </c>
      <c r="L969" s="19">
        <v>47085936</v>
      </c>
      <c r="M969" s="19">
        <v>32654</v>
      </c>
    </row>
    <row r="970" spans="1:13" s="28" customFormat="1" ht="15.75" customHeight="1" hidden="1" outlineLevel="1">
      <c r="A970" s="28">
        <v>1</v>
      </c>
      <c r="B970" s="46" t="s">
        <v>374</v>
      </c>
      <c r="C970" s="46"/>
      <c r="D970" s="23"/>
      <c r="E970" s="24"/>
      <c r="F970" s="25"/>
      <c r="G970" s="26"/>
      <c r="H970" s="23">
        <f>SUBTOTAL(9,'2017.01.02. - 2017.12.31.  alapadatok'!$H$966:$H$969)</f>
        <v>46940256</v>
      </c>
      <c r="I970" s="23">
        <f>SUBTOTAL(9,'2017.01.02. - 2017.12.31.  alapadatok'!$I$966:$I$969)</f>
        <v>32544</v>
      </c>
      <c r="J970" s="23"/>
      <c r="K970" s="27"/>
      <c r="L970" s="23"/>
      <c r="M970" s="23"/>
    </row>
    <row r="971" spans="2:13" ht="15.75" customHeight="1" hidden="1" outlineLevel="2">
      <c r="B971" s="44" t="s">
        <v>375</v>
      </c>
      <c r="C971" s="44" t="s">
        <v>376</v>
      </c>
      <c r="D971" s="15">
        <v>42796</v>
      </c>
      <c r="E971" s="16" t="s">
        <v>44</v>
      </c>
      <c r="F971" s="17">
        <v>51</v>
      </c>
      <c r="G971" s="18"/>
      <c r="H971" s="19">
        <v>120923040</v>
      </c>
      <c r="I971" s="19">
        <v>82840</v>
      </c>
      <c r="J971" s="19"/>
      <c r="K971" s="20">
        <f aca="true" t="shared" si="142" ref="K971:K978">IF(J971&lt;&gt;0,-(J971-H971)/J971,"")</f>
        <v>0</v>
      </c>
      <c r="L971" s="19">
        <v>120923040</v>
      </c>
      <c r="M971" s="19">
        <v>82840</v>
      </c>
    </row>
    <row r="972" spans="2:13" ht="15.75" customHeight="1" hidden="1" outlineLevel="2">
      <c r="B972" s="44" t="s">
        <v>375</v>
      </c>
      <c r="C972" s="44" t="s">
        <v>376</v>
      </c>
      <c r="D972" s="15">
        <v>42796</v>
      </c>
      <c r="E972" s="16" t="s">
        <v>44</v>
      </c>
      <c r="F972" s="17">
        <v>51</v>
      </c>
      <c r="G972" s="18" t="e">
        <f>ROUNDUP(DATEDIF(D972,$B$73,"d")/7,0)</f>
        <v>#VALUE!</v>
      </c>
      <c r="H972" s="19">
        <v>90796560</v>
      </c>
      <c r="I972" s="19">
        <v>64227</v>
      </c>
      <c r="J972" s="19">
        <v>120923040</v>
      </c>
      <c r="K972" s="20">
        <f t="shared" si="142"/>
        <v>-0.2491376333244682</v>
      </c>
      <c r="L972" s="19">
        <v>211719600</v>
      </c>
      <c r="M972" s="19">
        <v>147067</v>
      </c>
    </row>
    <row r="973" spans="2:13" ht="15.75" customHeight="1" hidden="1" outlineLevel="2">
      <c r="B973" s="44" t="s">
        <v>375</v>
      </c>
      <c r="C973" s="44" t="s">
        <v>376</v>
      </c>
      <c r="D973" s="15">
        <v>42796</v>
      </c>
      <c r="E973" s="16" t="s">
        <v>44</v>
      </c>
      <c r="F973" s="17">
        <v>51</v>
      </c>
      <c r="G973" s="18" t="e">
        <f>ROUNDUP(DATEDIF(D973,$B$74,"d")/7,0)</f>
        <v>#VALUE!</v>
      </c>
      <c r="H973" s="19">
        <v>43373320</v>
      </c>
      <c r="I973" s="19">
        <v>29811</v>
      </c>
      <c r="J973" s="19">
        <v>90796560</v>
      </c>
      <c r="K973" s="20">
        <f t="shared" si="142"/>
        <v>-0.5223021665137975</v>
      </c>
      <c r="L973" s="19">
        <v>255092920</v>
      </c>
      <c r="M973" s="19">
        <v>176878</v>
      </c>
    </row>
    <row r="974" spans="2:13" ht="15.75" customHeight="1" hidden="1" outlineLevel="2">
      <c r="B974" s="44" t="s">
        <v>375</v>
      </c>
      <c r="C974" s="44" t="s">
        <v>376</v>
      </c>
      <c r="D974" s="15">
        <v>42796</v>
      </c>
      <c r="E974" s="16" t="s">
        <v>44</v>
      </c>
      <c r="F974" s="17">
        <v>51</v>
      </c>
      <c r="G974" s="18" t="e">
        <f>ROUNDUP(DATEDIF(D974,$B$76,"d")/7,0)</f>
        <v>#VALUE!</v>
      </c>
      <c r="H974" s="19">
        <v>17198995</v>
      </c>
      <c r="I974" s="19">
        <v>11728</v>
      </c>
      <c r="J974" s="19">
        <v>43373320</v>
      </c>
      <c r="K974" s="20">
        <f t="shared" si="142"/>
        <v>-0.6034660247359437</v>
      </c>
      <c r="L974" s="19">
        <v>272291915</v>
      </c>
      <c r="M974" s="19">
        <v>188606</v>
      </c>
    </row>
    <row r="975" spans="2:13" ht="15.75" customHeight="1" hidden="1" outlineLevel="2">
      <c r="B975" s="44" t="s">
        <v>375</v>
      </c>
      <c r="C975" s="44" t="s">
        <v>376</v>
      </c>
      <c r="D975" s="15">
        <v>42796</v>
      </c>
      <c r="E975" s="16" t="s">
        <v>44</v>
      </c>
      <c r="F975" s="17">
        <v>51</v>
      </c>
      <c r="G975" s="18" t="e">
        <f>ROUNDUP(DATEDIF(D975,$B$85,"d")/7,0)</f>
        <v>#VALUE!</v>
      </c>
      <c r="H975" s="19">
        <v>9070915</v>
      </c>
      <c r="I975" s="19">
        <v>6208</v>
      </c>
      <c r="J975" s="19">
        <v>17198995</v>
      </c>
      <c r="K975" s="20">
        <f t="shared" si="142"/>
        <v>-0.47259040426490034</v>
      </c>
      <c r="L975" s="19">
        <v>281362830</v>
      </c>
      <c r="M975" s="19">
        <v>194814</v>
      </c>
    </row>
    <row r="976" spans="2:13" ht="15.75" customHeight="1" hidden="1" outlineLevel="2">
      <c r="B976" s="44" t="s">
        <v>375</v>
      </c>
      <c r="C976" s="44" t="s">
        <v>376</v>
      </c>
      <c r="D976" s="15">
        <v>42796</v>
      </c>
      <c r="E976" s="16" t="s">
        <v>44</v>
      </c>
      <c r="F976" s="17">
        <v>51</v>
      </c>
      <c r="G976" s="18" t="e">
        <f>ROUNDUP(DATEDIF(D976,$B$71,"d")/7,0)</f>
        <v>#VALUE!</v>
      </c>
      <c r="H976" s="19">
        <v>7024860</v>
      </c>
      <c r="I976" s="19">
        <v>4730</v>
      </c>
      <c r="J976" s="19">
        <v>9070915</v>
      </c>
      <c r="K976" s="20">
        <f t="shared" si="142"/>
        <v>-0.22556214009281314</v>
      </c>
      <c r="L976" s="19">
        <v>288387690</v>
      </c>
      <c r="M976" s="19">
        <v>199544</v>
      </c>
    </row>
    <row r="977" spans="2:13" ht="15.75" customHeight="1" hidden="1" outlineLevel="2">
      <c r="B977" s="44" t="s">
        <v>375</v>
      </c>
      <c r="C977" s="44" t="s">
        <v>376</v>
      </c>
      <c r="D977" s="15">
        <v>42796</v>
      </c>
      <c r="E977" s="16" t="s">
        <v>44</v>
      </c>
      <c r="F977" s="17">
        <v>51</v>
      </c>
      <c r="G977" s="18" t="e">
        <f>ROUNDUP(DATEDIF(D977,$B$77,"d")/7,0)</f>
        <v>#VALUE!</v>
      </c>
      <c r="H977" s="19">
        <v>5877970</v>
      </c>
      <c r="I977" s="19">
        <v>3889</v>
      </c>
      <c r="J977" s="19">
        <v>7024860</v>
      </c>
      <c r="K977" s="20">
        <f t="shared" si="142"/>
        <v>-0.16326161660161198</v>
      </c>
      <c r="L977" s="19">
        <v>294265660</v>
      </c>
      <c r="M977" s="19">
        <v>203433</v>
      </c>
    </row>
    <row r="978" spans="2:13" ht="15.75" customHeight="1" hidden="1" outlineLevel="2">
      <c r="B978" s="44" t="s">
        <v>375</v>
      </c>
      <c r="C978" s="44" t="s">
        <v>376</v>
      </c>
      <c r="D978" s="15">
        <v>42796</v>
      </c>
      <c r="E978" s="16" t="s">
        <v>44</v>
      </c>
      <c r="F978" s="17">
        <v>51</v>
      </c>
      <c r="G978" s="18" t="e">
        <f>ROUNDUP(DATEDIF(D978,$B$82,"d")/7,0)</f>
        <v>#VALUE!</v>
      </c>
      <c r="H978" s="19">
        <v>2043253</v>
      </c>
      <c r="I978" s="19">
        <v>1616</v>
      </c>
      <c r="J978" s="19">
        <v>5877970</v>
      </c>
      <c r="K978" s="20">
        <f t="shared" si="142"/>
        <v>-0.6523879842870923</v>
      </c>
      <c r="L978" s="19">
        <v>296308913</v>
      </c>
      <c r="M978" s="19">
        <v>205049</v>
      </c>
    </row>
    <row r="979" spans="1:13" s="28" customFormat="1" ht="15.75" customHeight="1" hidden="1" outlineLevel="1">
      <c r="A979" s="28">
        <v>1</v>
      </c>
      <c r="B979" s="46" t="s">
        <v>377</v>
      </c>
      <c r="C979" s="46"/>
      <c r="D979" s="23"/>
      <c r="E979" s="24"/>
      <c r="F979" s="25"/>
      <c r="G979" s="26"/>
      <c r="H979" s="23">
        <f>SUBTOTAL(9,'2017.01.02. - 2017.12.31.  alapadatok'!$H$971:$H$978)</f>
        <v>296308913</v>
      </c>
      <c r="I979" s="23">
        <f>SUBTOTAL(9,'2017.01.02. - 2017.12.31.  alapadatok'!$I$971:$I$978)</f>
        <v>205049</v>
      </c>
      <c r="J979" s="23"/>
      <c r="K979" s="27"/>
      <c r="L979" s="23"/>
      <c r="M979" s="23"/>
    </row>
    <row r="980" spans="2:13" ht="15.75" customHeight="1" hidden="1" outlineLevel="2">
      <c r="B980" s="44" t="s">
        <v>378</v>
      </c>
      <c r="C980" s="44" t="s">
        <v>379</v>
      </c>
      <c r="D980" s="15">
        <v>42971</v>
      </c>
      <c r="E980" s="16" t="s">
        <v>33</v>
      </c>
      <c r="F980" s="17"/>
      <c r="G980" s="18" t="e">
        <f>ROUNDUP(DATEDIF(D980,$B$154,"d")/7,0)</f>
        <v>#VALUE!</v>
      </c>
      <c r="H980" s="19">
        <v>15916774</v>
      </c>
      <c r="I980" s="19">
        <v>11348</v>
      </c>
      <c r="J980" s="19"/>
      <c r="K980" s="20">
        <f aca="true" t="shared" si="143" ref="K980:K983">IF(J980&lt;&gt;0,-(J980-H980)/J980,"")</f>
        <v>0</v>
      </c>
      <c r="L980" s="19">
        <v>15916774</v>
      </c>
      <c r="M980" s="19">
        <v>11348</v>
      </c>
    </row>
    <row r="981" spans="2:13" ht="15.75" customHeight="1" hidden="1" outlineLevel="2">
      <c r="B981" s="44" t="s">
        <v>378</v>
      </c>
      <c r="C981" s="44" t="s">
        <v>379</v>
      </c>
      <c r="D981" s="15">
        <v>42971</v>
      </c>
      <c r="E981" s="16" t="s">
        <v>33</v>
      </c>
      <c r="F981" s="17"/>
      <c r="G981" s="18" t="e">
        <f>ROUNDUP(DATEDIF(D981,$B$156,"d")/7,0)</f>
        <v>#VALUE!</v>
      </c>
      <c r="H981" s="19">
        <v>8495354</v>
      </c>
      <c r="I981" s="19">
        <v>6007</v>
      </c>
      <c r="J981" s="19">
        <v>15916774</v>
      </c>
      <c r="K981" s="20">
        <f t="shared" si="143"/>
        <v>-0.4662640808998105</v>
      </c>
      <c r="L981" s="19">
        <v>24412128</v>
      </c>
      <c r="M981" s="19">
        <v>17355</v>
      </c>
    </row>
    <row r="982" spans="2:13" ht="15.75" customHeight="1" hidden="1" outlineLevel="2">
      <c r="B982" s="30" t="s">
        <v>378</v>
      </c>
      <c r="C982" s="30" t="s">
        <v>379</v>
      </c>
      <c r="D982" s="15">
        <v>42971</v>
      </c>
      <c r="E982" s="30" t="s">
        <v>33</v>
      </c>
      <c r="F982" s="31"/>
      <c r="G982" s="18" t="e">
        <f>ROUNDUP(DATEDIF(D982,$B$162,"d")/7,0)</f>
        <v>#VALUE!</v>
      </c>
      <c r="H982" s="56">
        <v>2836830</v>
      </c>
      <c r="I982" s="56">
        <v>1951</v>
      </c>
      <c r="J982" s="56">
        <v>8495354</v>
      </c>
      <c r="K982" s="20">
        <f t="shared" si="143"/>
        <v>-0.6660727734241563</v>
      </c>
      <c r="L982" s="32">
        <v>27248958</v>
      </c>
      <c r="M982" s="32">
        <v>19306</v>
      </c>
    </row>
    <row r="983" spans="2:13" ht="15.75" customHeight="1" hidden="1" outlineLevel="2">
      <c r="B983" s="30" t="s">
        <v>378</v>
      </c>
      <c r="C983" s="30" t="s">
        <v>379</v>
      </c>
      <c r="D983" s="15">
        <v>42971</v>
      </c>
      <c r="E983" s="30" t="s">
        <v>33</v>
      </c>
      <c r="F983" s="31"/>
      <c r="G983" s="18" t="e">
        <f>ROUNDUP(DATEDIF(D983,$B$169,"d")/7,0)</f>
        <v>#VALUE!</v>
      </c>
      <c r="H983" s="56">
        <v>1457505</v>
      </c>
      <c r="I983" s="56">
        <v>942</v>
      </c>
      <c r="J983" s="56">
        <v>2836830</v>
      </c>
      <c r="K983" s="20">
        <f t="shared" si="143"/>
        <v>-0.4862205348928205</v>
      </c>
      <c r="L983" s="32">
        <v>28708263</v>
      </c>
      <c r="M983" s="32">
        <v>20250</v>
      </c>
    </row>
    <row r="984" spans="1:13" s="28" customFormat="1" ht="15.75" customHeight="1" hidden="1" outlineLevel="1">
      <c r="A984" s="28">
        <v>1</v>
      </c>
      <c r="B984" s="23" t="s">
        <v>380</v>
      </c>
      <c r="C984" s="23"/>
      <c r="D984" s="23"/>
      <c r="E984" s="23"/>
      <c r="F984" s="25"/>
      <c r="G984" s="26"/>
      <c r="H984" s="58">
        <f>SUBTOTAL(9,'2017.01.02. - 2017.12.31.  alapadatok'!$H$980:$H$983)</f>
        <v>28706463</v>
      </c>
      <c r="I984" s="58">
        <f>SUBTOTAL(9,'2017.01.02. - 2017.12.31.  alapadatok'!$I$980:$I$983)</f>
        <v>20248</v>
      </c>
      <c r="J984" s="62"/>
      <c r="K984" s="27"/>
      <c r="L984" s="59"/>
      <c r="M984" s="59"/>
    </row>
    <row r="985" spans="2:13" ht="15.75" customHeight="1" hidden="1" outlineLevel="2">
      <c r="B985" s="30" t="s">
        <v>381</v>
      </c>
      <c r="C985" s="30" t="s">
        <v>382</v>
      </c>
      <c r="D985" s="15">
        <v>42852</v>
      </c>
      <c r="E985" s="30" t="s">
        <v>18</v>
      </c>
      <c r="F985" s="31">
        <v>16</v>
      </c>
      <c r="G985" s="18" t="e">
        <f>ROUNDUP(DATEDIF(D985,$B$89,"d")/7,0)</f>
        <v>#VALUE!</v>
      </c>
      <c r="H985" s="19">
        <v>762640</v>
      </c>
      <c r="I985" s="19">
        <v>724</v>
      </c>
      <c r="J985" s="56"/>
      <c r="K985" s="20"/>
      <c r="L985" s="19">
        <v>1158592</v>
      </c>
      <c r="M985" s="19">
        <v>1183</v>
      </c>
    </row>
    <row r="986" spans="2:13" ht="15.75" customHeight="1" hidden="1" outlineLevel="2">
      <c r="B986" s="30" t="s">
        <v>381</v>
      </c>
      <c r="C986" s="30" t="s">
        <v>382</v>
      </c>
      <c r="D986" s="15">
        <v>42852</v>
      </c>
      <c r="E986" s="30" t="s">
        <v>18</v>
      </c>
      <c r="F986" s="31">
        <v>16</v>
      </c>
      <c r="G986" s="18" t="e">
        <f>ROUNDUP(DATEDIF(D986,$B$91,"d")/7,0)</f>
        <v>#VALUE!</v>
      </c>
      <c r="H986" s="19">
        <v>143760</v>
      </c>
      <c r="I986" s="19">
        <v>117</v>
      </c>
      <c r="J986" s="19">
        <v>762640</v>
      </c>
      <c r="K986" s="20">
        <f aca="true" t="shared" si="144" ref="K986:K1002">IF(J986&lt;&gt;0,-(J986-H986)/J986,"")</f>
        <v>-0.8114969054862058</v>
      </c>
      <c r="L986" s="19">
        <v>1292352</v>
      </c>
      <c r="M986" s="19">
        <v>1300</v>
      </c>
    </row>
    <row r="987" spans="2:13" ht="15.75" customHeight="1" hidden="1" outlineLevel="2">
      <c r="B987" s="30" t="s">
        <v>381</v>
      </c>
      <c r="C987" s="30" t="s">
        <v>382</v>
      </c>
      <c r="D987" s="15">
        <v>42852</v>
      </c>
      <c r="E987" s="30" t="s">
        <v>18</v>
      </c>
      <c r="F987" s="31">
        <v>16</v>
      </c>
      <c r="G987" s="18" t="e">
        <f>ROUNDUP(DATEDIF(D987,$B$98,"d")/7,0)</f>
        <v>#VALUE!</v>
      </c>
      <c r="H987" s="19">
        <v>227260</v>
      </c>
      <c r="I987" s="19">
        <v>200</v>
      </c>
      <c r="J987" s="19"/>
      <c r="K987" s="20">
        <f t="shared" si="144"/>
        <v>0</v>
      </c>
      <c r="L987" s="19">
        <v>1922743</v>
      </c>
      <c r="M987" s="19">
        <v>1873</v>
      </c>
    </row>
    <row r="988" spans="2:13" ht="15.75" customHeight="1" hidden="1" outlineLevel="2">
      <c r="B988" s="30" t="s">
        <v>381</v>
      </c>
      <c r="C988" s="30" t="s">
        <v>382</v>
      </c>
      <c r="D988" s="15">
        <v>42852</v>
      </c>
      <c r="E988" s="30" t="s">
        <v>18</v>
      </c>
      <c r="F988" s="31">
        <v>16</v>
      </c>
      <c r="G988" s="18" t="e">
        <f>ROUNDUP(DATEDIF(D988,$B$102,"d")/7,0)</f>
        <v>#VALUE!</v>
      </c>
      <c r="H988" s="19">
        <v>212060</v>
      </c>
      <c r="I988" s="19">
        <v>210</v>
      </c>
      <c r="J988" s="19">
        <v>227260</v>
      </c>
      <c r="K988" s="20">
        <f t="shared" si="144"/>
        <v>-0.06688374548974743</v>
      </c>
      <c r="L988" s="19">
        <v>2134803</v>
      </c>
      <c r="M988" s="19">
        <v>2083</v>
      </c>
    </row>
    <row r="989" spans="2:13" ht="15.75" customHeight="1" hidden="1" outlineLevel="2">
      <c r="B989" s="30" t="s">
        <v>381</v>
      </c>
      <c r="C989" s="30" t="s">
        <v>382</v>
      </c>
      <c r="D989" s="15">
        <v>42852</v>
      </c>
      <c r="E989" s="30" t="s">
        <v>18</v>
      </c>
      <c r="F989" s="31">
        <v>16</v>
      </c>
      <c r="G989" s="18" t="e">
        <f>ROUNDUP(DATEDIF(D989,$B$113,"d")/7,0)</f>
        <v>#VALUE!</v>
      </c>
      <c r="H989" s="19">
        <v>96110</v>
      </c>
      <c r="I989" s="19">
        <v>89</v>
      </c>
      <c r="J989" s="19"/>
      <c r="K989" s="20">
        <f t="shared" si="144"/>
        <v>0</v>
      </c>
      <c r="L989" s="19">
        <v>2412678</v>
      </c>
      <c r="M989" s="19">
        <v>2343</v>
      </c>
    </row>
    <row r="990" spans="2:13" ht="15.75" customHeight="1" hidden="1" outlineLevel="2">
      <c r="B990" s="34" t="s">
        <v>381</v>
      </c>
      <c r="C990" s="34" t="s">
        <v>382</v>
      </c>
      <c r="D990" s="15">
        <v>42852</v>
      </c>
      <c r="E990" s="16" t="s">
        <v>18</v>
      </c>
      <c r="F990" s="17">
        <v>16</v>
      </c>
      <c r="G990" s="18" t="e">
        <f>ROUNDUP(DATEDIF(D990,$B$123,"d")/7,0)</f>
        <v>#VALUE!</v>
      </c>
      <c r="H990" s="19">
        <v>83700</v>
      </c>
      <c r="I990" s="19">
        <v>75</v>
      </c>
      <c r="J990" s="19">
        <v>96110</v>
      </c>
      <c r="K990" s="20">
        <f t="shared" si="144"/>
        <v>-0.1291228800332952</v>
      </c>
      <c r="L990" s="19">
        <v>2468488</v>
      </c>
      <c r="M990" s="19">
        <v>2393</v>
      </c>
    </row>
    <row r="991" spans="2:13" ht="15.75" customHeight="1" hidden="1" outlineLevel="2">
      <c r="B991" s="34" t="s">
        <v>381</v>
      </c>
      <c r="C991" s="34" t="s">
        <v>382</v>
      </c>
      <c r="D991" s="15">
        <v>42852</v>
      </c>
      <c r="E991" s="16" t="s">
        <v>18</v>
      </c>
      <c r="F991" s="17">
        <v>16</v>
      </c>
      <c r="G991" s="18" t="e">
        <f>ROUNDUP(DATEDIF(D991,$B$122,"d")/7,0)</f>
        <v>#VALUE!</v>
      </c>
      <c r="H991" s="19">
        <v>49200</v>
      </c>
      <c r="I991" s="19">
        <v>44</v>
      </c>
      <c r="J991" s="19">
        <v>83700</v>
      </c>
      <c r="K991" s="20">
        <f t="shared" si="144"/>
        <v>-0.4121863799283154</v>
      </c>
      <c r="L991" s="19">
        <v>2523038</v>
      </c>
      <c r="M991" s="19">
        <v>2443</v>
      </c>
    </row>
    <row r="992" spans="2:13" ht="15.75" customHeight="1" hidden="1" outlineLevel="2">
      <c r="B992" s="34" t="s">
        <v>381</v>
      </c>
      <c r="C992" s="34" t="s">
        <v>382</v>
      </c>
      <c r="D992" s="15">
        <v>42852</v>
      </c>
      <c r="E992" s="16" t="s">
        <v>18</v>
      </c>
      <c r="F992" s="17">
        <v>16</v>
      </c>
      <c r="G992" s="18" t="e">
        <f aca="true" t="shared" si="145" ref="G992:G993">ROUNDUP(DATEDIF(D992,$B$128,"d")/7,0)</f>
        <v>#VALUE!</v>
      </c>
      <c r="H992" s="19">
        <v>42400</v>
      </c>
      <c r="I992" s="19">
        <v>39</v>
      </c>
      <c r="J992" s="19">
        <v>49200</v>
      </c>
      <c r="K992" s="20">
        <f t="shared" si="144"/>
        <v>-0.13821138211382114</v>
      </c>
      <c r="L992" s="19">
        <v>2567838</v>
      </c>
      <c r="M992" s="19">
        <v>2484</v>
      </c>
    </row>
    <row r="993" spans="2:13" ht="15.75" customHeight="1" hidden="1" outlineLevel="2">
      <c r="B993" s="34" t="s">
        <v>381</v>
      </c>
      <c r="C993" s="34" t="s">
        <v>382</v>
      </c>
      <c r="D993" s="15">
        <v>42852</v>
      </c>
      <c r="E993" s="16" t="s">
        <v>18</v>
      </c>
      <c r="F993" s="17">
        <v>16</v>
      </c>
      <c r="G993" s="18" t="e">
        <f t="shared" si="145"/>
        <v>#VALUE!</v>
      </c>
      <c r="H993" s="19">
        <v>24300</v>
      </c>
      <c r="I993" s="19">
        <v>30</v>
      </c>
      <c r="J993" s="19">
        <v>42400</v>
      </c>
      <c r="K993" s="20">
        <f t="shared" si="144"/>
        <v>-0.4268867924528302</v>
      </c>
      <c r="L993" s="19">
        <v>2592138</v>
      </c>
      <c r="M993" s="19">
        <v>2514</v>
      </c>
    </row>
    <row r="994" spans="2:13" ht="15.75" customHeight="1" hidden="1" outlineLevel="2">
      <c r="B994" s="34" t="s">
        <v>381</v>
      </c>
      <c r="C994" s="34" t="s">
        <v>382</v>
      </c>
      <c r="D994" s="15">
        <v>42852</v>
      </c>
      <c r="E994" s="16" t="s">
        <v>18</v>
      </c>
      <c r="F994" s="17">
        <v>16</v>
      </c>
      <c r="G994" s="35" t="e">
        <f>ROUNDUP(DATEDIF(D994,$B$131,"d")/7,0)</f>
        <v>#VALUE!</v>
      </c>
      <c r="H994" s="19">
        <v>12800</v>
      </c>
      <c r="I994" s="36">
        <v>13</v>
      </c>
      <c r="J994" s="19">
        <v>24300</v>
      </c>
      <c r="K994" s="20">
        <f t="shared" si="144"/>
        <v>-0.4732510288065844</v>
      </c>
      <c r="L994" s="19">
        <v>2657138</v>
      </c>
      <c r="M994" s="36">
        <v>2614</v>
      </c>
    </row>
    <row r="995" spans="2:13" ht="15.75" customHeight="1" hidden="1" outlineLevel="2">
      <c r="B995" s="42" t="s">
        <v>381</v>
      </c>
      <c r="C995" s="34" t="s">
        <v>382</v>
      </c>
      <c r="D995" s="15">
        <v>42852</v>
      </c>
      <c r="E995" s="16" t="s">
        <v>18</v>
      </c>
      <c r="F995" s="17">
        <v>16</v>
      </c>
      <c r="G995" s="18" t="e">
        <f>ROUNDUP(DATEDIF(D995,$B$134,"d")/7,0)</f>
        <v>#VALUE!</v>
      </c>
      <c r="H995" s="19">
        <v>8975</v>
      </c>
      <c r="I995" s="19">
        <v>9</v>
      </c>
      <c r="J995" s="19">
        <v>12800</v>
      </c>
      <c r="K995" s="20">
        <f t="shared" si="144"/>
        <v>-0.298828125</v>
      </c>
      <c r="L995" s="19">
        <v>2666113</v>
      </c>
      <c r="M995" s="19">
        <v>2623</v>
      </c>
    </row>
    <row r="996" spans="2:13" ht="15.75" customHeight="1" hidden="1" outlineLevel="2">
      <c r="B996" s="42" t="s">
        <v>381</v>
      </c>
      <c r="C996" s="34" t="s">
        <v>382</v>
      </c>
      <c r="D996" s="15">
        <v>42852</v>
      </c>
      <c r="E996" s="16" t="s">
        <v>18</v>
      </c>
      <c r="F996" s="17">
        <v>16</v>
      </c>
      <c r="G996" s="18" t="e">
        <f aca="true" t="shared" si="146" ref="G996:G997">ROUNDUP(DATEDIF(D996,$B$140,"d")/7,0)</f>
        <v>#VALUE!</v>
      </c>
      <c r="H996" s="54">
        <v>32986</v>
      </c>
      <c r="I996" s="54">
        <v>26</v>
      </c>
      <c r="J996" s="19">
        <v>8975</v>
      </c>
      <c r="K996" s="20">
        <f t="shared" si="144"/>
        <v>2.6753203342618384</v>
      </c>
      <c r="L996" s="54">
        <v>2697493</v>
      </c>
      <c r="M996" s="54">
        <v>2652</v>
      </c>
    </row>
    <row r="997" spans="2:13" ht="15.75" customHeight="1" hidden="1" outlineLevel="2">
      <c r="B997" s="42" t="s">
        <v>381</v>
      </c>
      <c r="C997" s="34" t="s">
        <v>382</v>
      </c>
      <c r="D997" s="15">
        <v>42852</v>
      </c>
      <c r="E997" s="16" t="s">
        <v>18</v>
      </c>
      <c r="F997" s="17">
        <v>16</v>
      </c>
      <c r="G997" s="18" t="e">
        <f t="shared" si="146"/>
        <v>#VALUE!</v>
      </c>
      <c r="H997" s="19">
        <v>53550</v>
      </c>
      <c r="I997" s="19">
        <v>53</v>
      </c>
      <c r="J997" s="54">
        <v>32986</v>
      </c>
      <c r="K997" s="20">
        <f t="shared" si="144"/>
        <v>0.6234159946644031</v>
      </c>
      <c r="L997" s="19">
        <v>2748043</v>
      </c>
      <c r="M997" s="19">
        <v>2705</v>
      </c>
    </row>
    <row r="998" spans="2:13" ht="15.75" customHeight="1" hidden="1" outlineLevel="2">
      <c r="B998" s="42" t="s">
        <v>381</v>
      </c>
      <c r="C998" s="34" t="s">
        <v>382</v>
      </c>
      <c r="D998" s="15">
        <v>42852</v>
      </c>
      <c r="E998" s="16" t="s">
        <v>18</v>
      </c>
      <c r="F998" s="17">
        <v>16</v>
      </c>
      <c r="G998" s="18" t="e">
        <f>ROUNDUP(DATEDIF(D998,$B$152,"d")/7,0)</f>
        <v>#VALUE!</v>
      </c>
      <c r="H998" s="19">
        <v>25700</v>
      </c>
      <c r="I998" s="19">
        <v>23</v>
      </c>
      <c r="J998" s="19">
        <v>53550</v>
      </c>
      <c r="K998" s="20">
        <f t="shared" si="144"/>
        <v>-0.5200746965452848</v>
      </c>
      <c r="L998" s="19">
        <v>2747693</v>
      </c>
      <c r="M998" s="19">
        <v>2703</v>
      </c>
    </row>
    <row r="999" spans="2:13" ht="15.75" customHeight="1" hidden="1" outlineLevel="2">
      <c r="B999" s="42" t="s">
        <v>381</v>
      </c>
      <c r="C999" s="34" t="s">
        <v>382</v>
      </c>
      <c r="D999" s="15">
        <v>42852</v>
      </c>
      <c r="E999" s="16" t="s">
        <v>18</v>
      </c>
      <c r="F999" s="17">
        <v>16</v>
      </c>
      <c r="G999" s="18" t="e">
        <f>ROUNDUP(DATEDIF(D999,$B$154,"d")/7,0)</f>
        <v>#VALUE!</v>
      </c>
      <c r="H999" s="19">
        <v>35400</v>
      </c>
      <c r="I999" s="19">
        <v>32</v>
      </c>
      <c r="J999" s="19">
        <v>25700</v>
      </c>
      <c r="K999" s="20">
        <f t="shared" si="144"/>
        <v>0.377431906614786</v>
      </c>
      <c r="L999" s="19">
        <v>2789093</v>
      </c>
      <c r="M999" s="19">
        <v>2740</v>
      </c>
    </row>
    <row r="1000" spans="2:13" ht="15.75" customHeight="1" hidden="1" outlineLevel="2">
      <c r="B1000" s="42" t="s">
        <v>381</v>
      </c>
      <c r="C1000" s="34" t="s">
        <v>382</v>
      </c>
      <c r="D1000" s="15">
        <v>42852</v>
      </c>
      <c r="E1000" s="16" t="s">
        <v>18</v>
      </c>
      <c r="F1000" s="17">
        <v>16</v>
      </c>
      <c r="G1000" s="35" t="e">
        <f>ROUNDUP(DATEDIF(D1000,$B$156,"d")/7,0)</f>
        <v>#VALUE!</v>
      </c>
      <c r="H1000" s="19">
        <v>27370</v>
      </c>
      <c r="I1000" s="36">
        <v>26</v>
      </c>
      <c r="J1000" s="19">
        <v>35400</v>
      </c>
      <c r="K1000" s="20">
        <f t="shared" si="144"/>
        <v>-0.2268361581920904</v>
      </c>
      <c r="L1000" s="19">
        <v>2816463</v>
      </c>
      <c r="M1000" s="36">
        <v>2766</v>
      </c>
    </row>
    <row r="1001" spans="2:13" ht="15.75" customHeight="1" hidden="1" outlineLevel="2">
      <c r="B1001" s="42" t="s">
        <v>381</v>
      </c>
      <c r="C1001" s="42" t="s">
        <v>382</v>
      </c>
      <c r="D1001" s="15">
        <v>42852</v>
      </c>
      <c r="E1001" s="16" t="s">
        <v>18</v>
      </c>
      <c r="F1001" s="17">
        <v>16</v>
      </c>
      <c r="G1001" s="18" t="e">
        <f>ROUNDUP(DATEDIF(D1001,$B$162,"d")/7,0)</f>
        <v>#VALUE!</v>
      </c>
      <c r="H1001" s="19">
        <v>10400</v>
      </c>
      <c r="I1001" s="19">
        <v>10</v>
      </c>
      <c r="J1001" s="19">
        <v>27370</v>
      </c>
      <c r="K1001" s="20">
        <f t="shared" si="144"/>
        <v>-0.6200219218122032</v>
      </c>
      <c r="L1001" s="42">
        <v>2826863</v>
      </c>
      <c r="M1001" s="19">
        <v>2776</v>
      </c>
    </row>
    <row r="1002" spans="2:13" ht="15.75" customHeight="1" hidden="1" outlineLevel="2">
      <c r="B1002" s="42" t="s">
        <v>381</v>
      </c>
      <c r="C1002" s="42" t="s">
        <v>382</v>
      </c>
      <c r="D1002" s="15">
        <v>42852</v>
      </c>
      <c r="E1002" s="16" t="s">
        <v>18</v>
      </c>
      <c r="F1002" s="17">
        <v>16</v>
      </c>
      <c r="G1002" s="18" t="e">
        <f>ROUNDUP(DATEDIF(D1002,$B$169,"d")/7,0)</f>
        <v>#VALUE!</v>
      </c>
      <c r="H1002" s="19">
        <v>12750</v>
      </c>
      <c r="I1002" s="19">
        <v>11</v>
      </c>
      <c r="J1002" s="19">
        <v>10400</v>
      </c>
      <c r="K1002" s="20">
        <f t="shared" si="144"/>
        <v>0.22596153846153846</v>
      </c>
      <c r="L1002" s="42">
        <v>2833413</v>
      </c>
      <c r="M1002" s="19">
        <v>2781</v>
      </c>
    </row>
    <row r="1003" spans="1:13" s="28" customFormat="1" ht="15.75" customHeight="1" hidden="1" outlineLevel="1">
      <c r="A1003" s="28">
        <v>1</v>
      </c>
      <c r="B1003" s="43" t="s">
        <v>383</v>
      </c>
      <c r="C1003" s="43"/>
      <c r="D1003" s="23"/>
      <c r="E1003" s="24"/>
      <c r="F1003" s="25"/>
      <c r="G1003" s="26"/>
      <c r="H1003" s="23">
        <f>SUBTOTAL(9,'2017.01.02. - 2017.12.31.  alapadatok'!$H$985:$H$1002)</f>
        <v>1861361</v>
      </c>
      <c r="I1003" s="23">
        <f>SUBTOTAL(9,'2017.01.02. - 2017.12.31.  alapadatok'!$I$985:$I$1002)</f>
        <v>1731</v>
      </c>
      <c r="J1003" s="23"/>
      <c r="K1003" s="27"/>
      <c r="L1003" s="43"/>
      <c r="M1003" s="23"/>
    </row>
    <row r="1004" spans="2:13" ht="15.75" customHeight="1" hidden="1" outlineLevel="2">
      <c r="B1004" s="42" t="s">
        <v>384</v>
      </c>
      <c r="C1004" s="42" t="s">
        <v>384</v>
      </c>
      <c r="D1004" s="15">
        <v>43055</v>
      </c>
      <c r="E1004" s="16" t="s">
        <v>18</v>
      </c>
      <c r="F1004" s="17">
        <v>4</v>
      </c>
      <c r="G1004" s="18">
        <v>0</v>
      </c>
      <c r="H1004" s="19">
        <v>550990</v>
      </c>
      <c r="I1004" s="19">
        <v>695</v>
      </c>
      <c r="J1004" s="19"/>
      <c r="K1004" s="20"/>
      <c r="L1004" s="42">
        <v>550990</v>
      </c>
      <c r="M1004" s="19">
        <v>695</v>
      </c>
    </row>
    <row r="1005" spans="2:13" ht="15.75" customHeight="1" hidden="1" outlineLevel="2">
      <c r="B1005" s="42" t="s">
        <v>384</v>
      </c>
      <c r="C1005" s="42" t="s">
        <v>384</v>
      </c>
      <c r="D1005" s="15">
        <v>43055</v>
      </c>
      <c r="E1005" s="16" t="s">
        <v>18</v>
      </c>
      <c r="F1005" s="17">
        <v>22</v>
      </c>
      <c r="G1005" s="18" t="e">
        <f>ROUNDUP(DATEDIF(D1005,$B$222,"d")/7,0)</f>
        <v>#VALUE!</v>
      </c>
      <c r="H1005" s="19">
        <v>5299845</v>
      </c>
      <c r="I1005" s="19">
        <v>3754</v>
      </c>
      <c r="J1005" s="19"/>
      <c r="K1005" s="20"/>
      <c r="L1005" s="82">
        <v>5850835</v>
      </c>
      <c r="M1005" s="19">
        <v>4449</v>
      </c>
    </row>
    <row r="1006" spans="2:13" ht="15.75" customHeight="1" hidden="1" outlineLevel="2">
      <c r="B1006" s="34" t="s">
        <v>384</v>
      </c>
      <c r="C1006" s="34" t="s">
        <v>384</v>
      </c>
      <c r="D1006" s="15">
        <v>43055</v>
      </c>
      <c r="E1006" s="16" t="s">
        <v>18</v>
      </c>
      <c r="F1006" s="17">
        <v>22</v>
      </c>
      <c r="G1006" s="18" t="e">
        <f>ROUNDUP(DATEDIF(D1006,$B$226,"d")/7,0)</f>
        <v>#VALUE!</v>
      </c>
      <c r="H1006" s="19">
        <v>3105155</v>
      </c>
      <c r="I1006" s="19">
        <v>2227</v>
      </c>
      <c r="J1006" s="19">
        <v>5299845</v>
      </c>
      <c r="K1006" s="20">
        <f aca="true" t="shared" si="147" ref="K1006:K1008">IF(J1006&lt;&gt;0,-(J1006-H1006)/J1006,"")</f>
        <v>-0.41410456343534574</v>
      </c>
      <c r="L1006" s="19">
        <v>1664940</v>
      </c>
      <c r="M1006" s="19">
        <v>8088</v>
      </c>
    </row>
    <row r="1007" spans="2:13" ht="15.75" customHeight="1" hidden="1" outlineLevel="2">
      <c r="B1007" s="34" t="s">
        <v>384</v>
      </c>
      <c r="C1007" s="34" t="s">
        <v>384</v>
      </c>
      <c r="D1007" s="15">
        <v>43055</v>
      </c>
      <c r="E1007" s="16" t="s">
        <v>18</v>
      </c>
      <c r="F1007" s="17">
        <v>7</v>
      </c>
      <c r="G1007" s="18" t="e">
        <f>ROUNDUP(DATEDIF(D1007,$B$227,"d")/7,0)</f>
        <v>#VALUE!</v>
      </c>
      <c r="H1007" s="19">
        <v>1191010</v>
      </c>
      <c r="I1007" s="19">
        <v>767</v>
      </c>
      <c r="J1007" s="19">
        <v>3105155</v>
      </c>
      <c r="K1007" s="20">
        <f t="shared" si="147"/>
        <v>-0.6164410472263059</v>
      </c>
      <c r="L1007" s="19">
        <v>11855950</v>
      </c>
      <c r="M1007" s="19">
        <v>8855</v>
      </c>
    </row>
    <row r="1008" spans="2:13" ht="15.75" customHeight="1" hidden="1" outlineLevel="2">
      <c r="B1008" s="34" t="s">
        <v>384</v>
      </c>
      <c r="C1008" s="34" t="s">
        <v>384</v>
      </c>
      <c r="D1008" s="15">
        <v>43055</v>
      </c>
      <c r="E1008" s="16" t="s">
        <v>18</v>
      </c>
      <c r="F1008" s="17">
        <v>6</v>
      </c>
      <c r="G1008" s="18" t="e">
        <f>ROUNDUP(DATEDIF(D1008,$B$232,"d")/7,0)</f>
        <v>#VALUE!</v>
      </c>
      <c r="H1008" s="19">
        <v>1057045</v>
      </c>
      <c r="I1008" s="19">
        <v>728</v>
      </c>
      <c r="J1008" s="19">
        <v>1191010</v>
      </c>
      <c r="K1008" s="20">
        <f t="shared" si="147"/>
        <v>-0.1124801638945097</v>
      </c>
      <c r="L1008" s="19">
        <v>13539810</v>
      </c>
      <c r="M1008" s="19">
        <v>10119</v>
      </c>
    </row>
    <row r="1009" spans="1:13" s="28" customFormat="1" ht="15.75" customHeight="1" hidden="1" outlineLevel="1">
      <c r="A1009" s="28">
        <v>1</v>
      </c>
      <c r="B1009" s="37" t="s">
        <v>385</v>
      </c>
      <c r="C1009" s="37"/>
      <c r="D1009" s="23"/>
      <c r="E1009" s="24"/>
      <c r="F1009" s="25"/>
      <c r="G1009" s="26"/>
      <c r="H1009" s="23">
        <f>SUBTOTAL(9,'2017.01.02. - 2017.12.31.  alapadatok'!$H$1004:$H$1008)</f>
        <v>11204045</v>
      </c>
      <c r="I1009" s="23">
        <f>SUBTOTAL(9,'2017.01.02. - 2017.12.31.  alapadatok'!$I$1004:$I$1008)</f>
        <v>8171</v>
      </c>
      <c r="J1009" s="23"/>
      <c r="K1009" s="27"/>
      <c r="L1009" s="23"/>
      <c r="M1009" s="23"/>
    </row>
    <row r="1010" spans="2:13" ht="15.75" customHeight="1" hidden="1" outlineLevel="2">
      <c r="B1010" s="34" t="s">
        <v>386</v>
      </c>
      <c r="C1010" s="34" t="s">
        <v>386</v>
      </c>
      <c r="D1010" s="15">
        <v>42747</v>
      </c>
      <c r="E1010" s="16" t="s">
        <v>387</v>
      </c>
      <c r="F1010" s="17">
        <v>8</v>
      </c>
      <c r="G1010" s="18" t="e">
        <f>ROUNDUP(DATEDIF(D1010,$B$52,"d")/7,0)</f>
        <v>#VALUE!</v>
      </c>
      <c r="H1010" s="19">
        <v>127976</v>
      </c>
      <c r="I1010" s="19">
        <v>254</v>
      </c>
      <c r="J1010" s="19"/>
      <c r="K1010" s="20">
        <f aca="true" t="shared" si="148" ref="K1010:K1012">IF(J1010&lt;&gt;0,-(J1010-H1010)/J1010,"")</f>
        <v>0</v>
      </c>
      <c r="L1010" s="19" t="s">
        <v>388</v>
      </c>
      <c r="M1010" s="19">
        <v>254</v>
      </c>
    </row>
    <row r="1011" spans="2:13" ht="15.75" customHeight="1" hidden="1" outlineLevel="2">
      <c r="B1011" s="34" t="s">
        <v>386</v>
      </c>
      <c r="C1011" s="34" t="s">
        <v>386</v>
      </c>
      <c r="D1011" s="15">
        <v>42747</v>
      </c>
      <c r="E1011" s="16" t="s">
        <v>387</v>
      </c>
      <c r="F1011" s="17">
        <v>4</v>
      </c>
      <c r="G1011" s="18" t="e">
        <f aca="true" t="shared" si="149" ref="G1011:G1012">ROUNDUP(DATEDIF(D1011,$B$56,"d")/7,0)</f>
        <v>#VALUE!</v>
      </c>
      <c r="H1011" s="19">
        <v>32850</v>
      </c>
      <c r="I1011" s="19">
        <v>32</v>
      </c>
      <c r="J1011" s="19">
        <v>127976</v>
      </c>
      <c r="K1011" s="20">
        <f t="shared" si="148"/>
        <v>-0.7433112458585985</v>
      </c>
      <c r="L1011" s="19">
        <v>160826</v>
      </c>
      <c r="M1011" s="19">
        <v>286</v>
      </c>
    </row>
    <row r="1012" spans="2:13" ht="15.75" customHeight="1" hidden="1" outlineLevel="2">
      <c r="B1012" s="34" t="s">
        <v>386</v>
      </c>
      <c r="C1012" s="34" t="s">
        <v>386</v>
      </c>
      <c r="D1012" s="15">
        <v>42747</v>
      </c>
      <c r="E1012" s="16" t="s">
        <v>387</v>
      </c>
      <c r="F1012" s="17">
        <v>2</v>
      </c>
      <c r="G1012" s="18" t="e">
        <f t="shared" si="149"/>
        <v>#VALUE!</v>
      </c>
      <c r="H1012" s="19">
        <v>6950</v>
      </c>
      <c r="I1012" s="19">
        <v>7</v>
      </c>
      <c r="J1012" s="19">
        <v>32850</v>
      </c>
      <c r="K1012" s="20">
        <f t="shared" si="148"/>
        <v>-0.7884322678843226</v>
      </c>
      <c r="L1012" s="19">
        <v>39800</v>
      </c>
      <c r="M1012" s="19">
        <v>39</v>
      </c>
    </row>
    <row r="1013" spans="1:13" s="28" customFormat="1" ht="15.75" customHeight="1" hidden="1" outlineLevel="1">
      <c r="A1013" s="28">
        <v>1</v>
      </c>
      <c r="B1013" s="37" t="s">
        <v>389</v>
      </c>
      <c r="C1013" s="37"/>
      <c r="D1013" s="23"/>
      <c r="E1013" s="24"/>
      <c r="F1013" s="25"/>
      <c r="G1013" s="26"/>
      <c r="H1013" s="23">
        <f>SUBTOTAL(9,'2017.01.02. - 2017.12.31.  alapadatok'!$H$1010:$H$1012)</f>
        <v>167776</v>
      </c>
      <c r="I1013" s="23">
        <f>SUBTOTAL(9,'2017.01.02. - 2017.12.31.  alapadatok'!$I$1010:$I$1012)</f>
        <v>293</v>
      </c>
      <c r="J1013" s="23"/>
      <c r="K1013" s="27"/>
      <c r="L1013" s="23"/>
      <c r="M1013" s="23"/>
    </row>
    <row r="1014" spans="2:13" ht="15.75" customHeight="1" hidden="1" outlineLevel="2">
      <c r="B1014" s="30" t="s">
        <v>390</v>
      </c>
      <c r="C1014" s="30" t="s">
        <v>391</v>
      </c>
      <c r="D1014" s="15">
        <v>42789</v>
      </c>
      <c r="E1014" s="30" t="s">
        <v>44</v>
      </c>
      <c r="F1014" s="71">
        <v>26</v>
      </c>
      <c r="G1014" s="18" t="e">
        <f>ROUNDUP(DATEDIF(D1014,$B$82,"d")/7,0)</f>
        <v>#VALUE!</v>
      </c>
      <c r="H1014" s="19">
        <v>10994877</v>
      </c>
      <c r="I1014" s="19">
        <v>7640</v>
      </c>
      <c r="J1014" s="19"/>
      <c r="K1014" s="20">
        <f aca="true" t="shared" si="150" ref="K1014:K1018">IF(J1014&lt;&gt;0,-(J1014-H1014)/J1014,"")</f>
        <v>0</v>
      </c>
      <c r="L1014" s="32">
        <v>10994877</v>
      </c>
      <c r="M1014" s="32">
        <v>7640</v>
      </c>
    </row>
    <row r="1015" spans="2:13" ht="15.75" customHeight="1" hidden="1" outlineLevel="2">
      <c r="B1015" s="30" t="s">
        <v>390</v>
      </c>
      <c r="C1015" s="30" t="s">
        <v>391</v>
      </c>
      <c r="D1015" s="15">
        <v>42789</v>
      </c>
      <c r="E1015" s="30" t="s">
        <v>44</v>
      </c>
      <c r="F1015" s="71">
        <v>26</v>
      </c>
      <c r="G1015" s="18" t="e">
        <f>ROUNDUP(DATEDIF(D1015,$B$64,"d")/7,0)</f>
        <v>#VALUE!</v>
      </c>
      <c r="H1015" s="19">
        <v>6155431</v>
      </c>
      <c r="I1015" s="19">
        <v>4516</v>
      </c>
      <c r="J1015" s="19">
        <v>10994877</v>
      </c>
      <c r="K1015" s="20">
        <f t="shared" si="150"/>
        <v>-0.4401546283782893</v>
      </c>
      <c r="L1015" s="32">
        <v>17150308</v>
      </c>
      <c r="M1015" s="32">
        <v>12156</v>
      </c>
    </row>
    <row r="1016" spans="2:13" ht="15.75" customHeight="1" hidden="1" outlineLevel="2">
      <c r="B1016" s="30" t="s">
        <v>390</v>
      </c>
      <c r="C1016" s="30" t="s">
        <v>391</v>
      </c>
      <c r="D1016" s="15">
        <v>42789</v>
      </c>
      <c r="E1016" s="30" t="s">
        <v>44</v>
      </c>
      <c r="F1016" s="31">
        <v>26</v>
      </c>
      <c r="G1016" s="35" t="e">
        <f>ROUNDUP(DATEDIF(D1016,$B$73,"d")/7,0)</f>
        <v>#VALUE!</v>
      </c>
      <c r="H1016" s="19">
        <v>3791134</v>
      </c>
      <c r="I1016" s="19">
        <v>2369</v>
      </c>
      <c r="J1016" s="30">
        <v>6155431</v>
      </c>
      <c r="K1016" s="30">
        <f t="shared" si="150"/>
        <v>-0.38409934251557687</v>
      </c>
      <c r="L1016" s="30">
        <v>20941442</v>
      </c>
      <c r="M1016" s="30">
        <v>14795</v>
      </c>
    </row>
    <row r="1017" spans="2:13" ht="15.75" customHeight="1" hidden="1" outlineLevel="2">
      <c r="B1017" s="34" t="s">
        <v>390</v>
      </c>
      <c r="C1017" s="34" t="s">
        <v>391</v>
      </c>
      <c r="D1017" s="15">
        <v>42789</v>
      </c>
      <c r="E1017" s="16" t="s">
        <v>44</v>
      </c>
      <c r="F1017" s="17">
        <v>26</v>
      </c>
      <c r="G1017" s="18" t="e">
        <f>ROUNDUP(DATEDIF(D1017,$B$74,"d")/7,0)</f>
        <v>#VALUE!</v>
      </c>
      <c r="H1017" s="19">
        <v>2009850</v>
      </c>
      <c r="I1017" s="19">
        <v>1373</v>
      </c>
      <c r="J1017" s="19">
        <v>3791134</v>
      </c>
      <c r="K1017" s="20">
        <f t="shared" si="150"/>
        <v>-0.4698551937230391</v>
      </c>
      <c r="L1017" s="19">
        <v>22951292</v>
      </c>
      <c r="M1017" s="19">
        <v>16168</v>
      </c>
    </row>
    <row r="1018" spans="2:13" ht="15.75" customHeight="1" hidden="1" outlineLevel="2">
      <c r="B1018" s="34" t="s">
        <v>390</v>
      </c>
      <c r="C1018" s="34" t="s">
        <v>391</v>
      </c>
      <c r="D1018" s="15">
        <v>42789</v>
      </c>
      <c r="E1018" s="16" t="s">
        <v>44</v>
      </c>
      <c r="F1018" s="17">
        <v>26</v>
      </c>
      <c r="G1018" s="18" t="e">
        <f>ROUNDUP(DATEDIF(D1018,$B$76,"d")/7,0)</f>
        <v>#VALUE!</v>
      </c>
      <c r="H1018" s="19">
        <v>703610</v>
      </c>
      <c r="I1018" s="19">
        <v>485</v>
      </c>
      <c r="J1018" s="19">
        <v>2009850</v>
      </c>
      <c r="K1018" s="20">
        <f t="shared" si="150"/>
        <v>-0.649919148195139</v>
      </c>
      <c r="L1018" s="19">
        <v>23654902</v>
      </c>
      <c r="M1018" s="19">
        <v>16653</v>
      </c>
    </row>
    <row r="1019" spans="1:13" s="28" customFormat="1" ht="15.75" customHeight="1" hidden="1" outlineLevel="1">
      <c r="A1019" s="28">
        <v>1</v>
      </c>
      <c r="B1019" s="37" t="s">
        <v>392</v>
      </c>
      <c r="C1019" s="37"/>
      <c r="D1019" s="23"/>
      <c r="E1019" s="24"/>
      <c r="F1019" s="25"/>
      <c r="G1019" s="26"/>
      <c r="H1019" s="23">
        <f>SUBTOTAL(9,'2017.01.02. - 2017.12.31.  alapadatok'!$H$1014:$H$1018)</f>
        <v>23654902</v>
      </c>
      <c r="I1019" s="23">
        <f>SUBTOTAL(9,'2017.01.02. - 2017.12.31.  alapadatok'!$I$1014:$I$1018)</f>
        <v>16383</v>
      </c>
      <c r="J1019" s="23"/>
      <c r="K1019" s="27"/>
      <c r="L1019" s="23"/>
      <c r="M1019" s="23"/>
    </row>
    <row r="1020" spans="2:13" ht="15.75" customHeight="1" hidden="1" outlineLevel="2">
      <c r="B1020" s="34" t="s">
        <v>393</v>
      </c>
      <c r="C1020" s="34" t="s">
        <v>394</v>
      </c>
      <c r="D1020" s="15">
        <v>42929</v>
      </c>
      <c r="E1020" s="16" t="s">
        <v>18</v>
      </c>
      <c r="F1020" s="17">
        <v>11</v>
      </c>
      <c r="G1020" s="18" t="e">
        <f>ROUNDUP(DATEDIF(D1020,$B$131,"d")/7,0)</f>
        <v>#VALUE!</v>
      </c>
      <c r="H1020" s="19">
        <v>2552547</v>
      </c>
      <c r="I1020" s="19">
        <v>1963</v>
      </c>
      <c r="J1020" s="19"/>
      <c r="K1020" s="20">
        <f aca="true" t="shared" si="151" ref="K1020:K1034">IF(J1020&lt;&gt;0,-(J1020-H1020)/J1020,"")</f>
        <v>0</v>
      </c>
      <c r="L1020" s="19">
        <v>2552547</v>
      </c>
      <c r="M1020" s="19">
        <v>1963</v>
      </c>
    </row>
    <row r="1021" spans="2:13" ht="15.75" customHeight="1" hidden="1" outlineLevel="2">
      <c r="B1021" s="34" t="s">
        <v>393</v>
      </c>
      <c r="C1021" s="34" t="s">
        <v>394</v>
      </c>
      <c r="D1021" s="15">
        <v>42929</v>
      </c>
      <c r="E1021" s="16" t="s">
        <v>18</v>
      </c>
      <c r="F1021" s="17">
        <v>11</v>
      </c>
      <c r="G1021" s="18" t="e">
        <f>ROUNDUP(DATEDIF(D1021,$B$134,"d")/7,0)</f>
        <v>#VALUE!</v>
      </c>
      <c r="H1021" s="19">
        <v>1039505</v>
      </c>
      <c r="I1021" s="19">
        <v>762</v>
      </c>
      <c r="J1021" s="19">
        <v>2552547</v>
      </c>
      <c r="K1021" s="20">
        <f t="shared" si="151"/>
        <v>-0.5927577435400798</v>
      </c>
      <c r="L1021" s="19">
        <v>3592052</v>
      </c>
      <c r="M1021" s="19">
        <v>2725</v>
      </c>
    </row>
    <row r="1022" spans="2:13" ht="15.75" customHeight="1" hidden="1" outlineLevel="2">
      <c r="B1022" s="34" t="s">
        <v>393</v>
      </c>
      <c r="C1022" s="34" t="s">
        <v>394</v>
      </c>
      <c r="D1022" s="15">
        <v>42929</v>
      </c>
      <c r="E1022" s="16" t="s">
        <v>18</v>
      </c>
      <c r="F1022" s="17">
        <v>11</v>
      </c>
      <c r="G1022" s="18" t="e">
        <f aca="true" t="shared" si="152" ref="G1022:G1023">ROUNDUP(DATEDIF(D1022,$B$140,"d")/7,0)</f>
        <v>#VALUE!</v>
      </c>
      <c r="H1022" s="19">
        <v>521435</v>
      </c>
      <c r="I1022" s="19">
        <v>442</v>
      </c>
      <c r="J1022" s="19">
        <v>1039505</v>
      </c>
      <c r="K1022" s="20">
        <f t="shared" si="151"/>
        <v>-0.4983814411667091</v>
      </c>
      <c r="L1022" s="19">
        <v>4122207</v>
      </c>
      <c r="M1022" s="19">
        <v>3175</v>
      </c>
    </row>
    <row r="1023" spans="2:13" ht="15.75" customHeight="1" hidden="1" outlineLevel="2">
      <c r="B1023" s="34" t="s">
        <v>393</v>
      </c>
      <c r="C1023" s="34" t="s">
        <v>394</v>
      </c>
      <c r="D1023" s="15">
        <v>42929</v>
      </c>
      <c r="E1023" s="16" t="s">
        <v>18</v>
      </c>
      <c r="F1023" s="17">
        <v>11</v>
      </c>
      <c r="G1023" s="18" t="e">
        <f t="shared" si="152"/>
        <v>#VALUE!</v>
      </c>
      <c r="H1023" s="19">
        <v>308170</v>
      </c>
      <c r="I1023" s="19">
        <v>251</v>
      </c>
      <c r="J1023" s="19">
        <v>521435</v>
      </c>
      <c r="K1023" s="20">
        <f t="shared" si="151"/>
        <v>-0.4089963274425384</v>
      </c>
      <c r="L1023" s="19">
        <v>4433127</v>
      </c>
      <c r="M1023" s="19">
        <v>3450</v>
      </c>
    </row>
    <row r="1024" spans="2:13" ht="15.75" customHeight="1" hidden="1" outlineLevel="2">
      <c r="B1024" s="34" t="s">
        <v>393</v>
      </c>
      <c r="C1024" s="34" t="s">
        <v>394</v>
      </c>
      <c r="D1024" s="15">
        <v>42929</v>
      </c>
      <c r="E1024" s="16" t="s">
        <v>18</v>
      </c>
      <c r="F1024" s="17">
        <v>11</v>
      </c>
      <c r="G1024" s="18" t="e">
        <f>ROUNDUP(DATEDIF(D1024,$B$152,"d")/7,0)</f>
        <v>#VALUE!</v>
      </c>
      <c r="H1024" s="19">
        <v>509170</v>
      </c>
      <c r="I1024" s="19">
        <v>493</v>
      </c>
      <c r="J1024" s="19">
        <v>308170</v>
      </c>
      <c r="K1024" s="20">
        <f t="shared" si="151"/>
        <v>0.6522374014342733</v>
      </c>
      <c r="L1024" s="19">
        <v>4978097</v>
      </c>
      <c r="M1024" s="19">
        <v>3978</v>
      </c>
    </row>
    <row r="1025" spans="2:13" ht="15.75" customHeight="1" hidden="1" outlineLevel="2">
      <c r="B1025" s="34" t="s">
        <v>393</v>
      </c>
      <c r="C1025" s="34" t="s">
        <v>394</v>
      </c>
      <c r="D1025" s="15">
        <v>42929</v>
      </c>
      <c r="E1025" s="16" t="s">
        <v>18</v>
      </c>
      <c r="F1025" s="17">
        <v>11</v>
      </c>
      <c r="G1025" s="18" t="e">
        <f aca="true" t="shared" si="153" ref="G1025:G1026">ROUNDUP(DATEDIF(D1025,$B$154,"d")/7,0)</f>
        <v>#VALUE!</v>
      </c>
      <c r="H1025" s="19">
        <v>254455</v>
      </c>
      <c r="I1025" s="19">
        <v>231</v>
      </c>
      <c r="J1025" s="19">
        <v>509170</v>
      </c>
      <c r="K1025" s="20">
        <f t="shared" si="151"/>
        <v>-0.5002553174774633</v>
      </c>
      <c r="L1025" s="19">
        <v>5232552</v>
      </c>
      <c r="M1025" s="19">
        <v>4209</v>
      </c>
    </row>
    <row r="1026" spans="2:13" ht="15.75" customHeight="1" hidden="1" outlineLevel="2">
      <c r="B1026" s="34" t="s">
        <v>393</v>
      </c>
      <c r="C1026" s="34" t="s">
        <v>394</v>
      </c>
      <c r="D1026" s="15">
        <v>42929</v>
      </c>
      <c r="E1026" s="16" t="s">
        <v>18</v>
      </c>
      <c r="F1026" s="17">
        <v>11</v>
      </c>
      <c r="G1026" s="18" t="e">
        <f t="shared" si="153"/>
        <v>#VALUE!</v>
      </c>
      <c r="H1026" s="19">
        <v>191820</v>
      </c>
      <c r="I1026" s="19">
        <v>168</v>
      </c>
      <c r="J1026" s="19">
        <v>254455</v>
      </c>
      <c r="K1026" s="20">
        <f t="shared" si="151"/>
        <v>-0.24615354384861762</v>
      </c>
      <c r="L1026" s="19">
        <v>5424372</v>
      </c>
      <c r="M1026" s="19">
        <v>4377</v>
      </c>
    </row>
    <row r="1027" spans="2:13" ht="15.75" customHeight="1" hidden="1" outlineLevel="2">
      <c r="B1027" s="34" t="s">
        <v>393</v>
      </c>
      <c r="C1027" s="34" t="s">
        <v>394</v>
      </c>
      <c r="D1027" s="15">
        <v>42929</v>
      </c>
      <c r="E1027" s="16" t="s">
        <v>18</v>
      </c>
      <c r="F1027" s="17">
        <v>11</v>
      </c>
      <c r="G1027" s="18" t="e">
        <f>ROUNDUP(DATEDIF(D1027,$B$156,"d")/7,0)</f>
        <v>#VALUE!</v>
      </c>
      <c r="H1027" s="19">
        <v>154950</v>
      </c>
      <c r="I1027" s="19">
        <v>147</v>
      </c>
      <c r="J1027" s="19">
        <v>191820</v>
      </c>
      <c r="K1027" s="20">
        <f t="shared" si="151"/>
        <v>-0.19221144823271819</v>
      </c>
      <c r="L1027" s="19">
        <v>5579322</v>
      </c>
      <c r="M1027" s="19">
        <v>4524</v>
      </c>
    </row>
    <row r="1028" spans="2:13" ht="15.75" customHeight="1" hidden="1" outlineLevel="2">
      <c r="B1028" s="34" t="s">
        <v>393</v>
      </c>
      <c r="C1028" s="34" t="s">
        <v>394</v>
      </c>
      <c r="D1028" s="15">
        <v>42929</v>
      </c>
      <c r="E1028" s="16" t="s">
        <v>18</v>
      </c>
      <c r="F1028" s="17">
        <v>11</v>
      </c>
      <c r="G1028" s="18" t="e">
        <f>ROUNDUP(DATEDIF(D1028,$B$162,"d")/7,0)</f>
        <v>#VALUE!</v>
      </c>
      <c r="H1028" s="19">
        <v>52500</v>
      </c>
      <c r="I1028" s="19">
        <v>48</v>
      </c>
      <c r="J1028" s="19">
        <v>154950</v>
      </c>
      <c r="K1028" s="20">
        <f t="shared" si="151"/>
        <v>-0.6611810261374637</v>
      </c>
      <c r="L1028" s="19">
        <v>5631822</v>
      </c>
      <c r="M1028" s="19">
        <v>4572</v>
      </c>
    </row>
    <row r="1029" spans="2:13" ht="15.75" customHeight="1" hidden="1" outlineLevel="2">
      <c r="B1029" s="34" t="s">
        <v>393</v>
      </c>
      <c r="C1029" s="34" t="s">
        <v>394</v>
      </c>
      <c r="D1029" s="15">
        <v>42929</v>
      </c>
      <c r="E1029" s="16" t="s">
        <v>18</v>
      </c>
      <c r="F1029" s="17">
        <v>11</v>
      </c>
      <c r="G1029" s="18" t="e">
        <f>ROUNDUP(DATEDIF(D1029,$B$169,"d")/7,0)</f>
        <v>#VALUE!</v>
      </c>
      <c r="H1029" s="19">
        <v>66050</v>
      </c>
      <c r="I1029" s="19">
        <v>60</v>
      </c>
      <c r="J1029" s="19">
        <v>52500</v>
      </c>
      <c r="K1029" s="20">
        <f t="shared" si="151"/>
        <v>0.2580952380952381</v>
      </c>
      <c r="L1029" s="19">
        <v>5780372</v>
      </c>
      <c r="M1029" s="19">
        <v>4765</v>
      </c>
    </row>
    <row r="1030" spans="2:13" ht="15.75" customHeight="1" hidden="1" outlineLevel="2">
      <c r="B1030" s="34" t="s">
        <v>393</v>
      </c>
      <c r="C1030" s="34" t="s">
        <v>394</v>
      </c>
      <c r="D1030" s="15">
        <v>42929</v>
      </c>
      <c r="E1030" s="16" t="s">
        <v>18</v>
      </c>
      <c r="F1030" s="17">
        <v>11</v>
      </c>
      <c r="G1030" s="18" t="e">
        <f>ROUNDUP(DATEDIF(D1030,$B$178,"d")/7,0)</f>
        <v>#VALUE!</v>
      </c>
      <c r="H1030" s="19">
        <v>14350</v>
      </c>
      <c r="I1030" s="19">
        <v>14</v>
      </c>
      <c r="J1030" s="19">
        <v>66050</v>
      </c>
      <c r="K1030" s="20">
        <f t="shared" si="151"/>
        <v>-0.7827403482210447</v>
      </c>
      <c r="L1030" s="19">
        <v>5794722</v>
      </c>
      <c r="M1030" s="19">
        <v>4779</v>
      </c>
    </row>
    <row r="1031" spans="2:13" ht="15.75" customHeight="1" hidden="1" outlineLevel="2">
      <c r="B1031" s="34" t="s">
        <v>393</v>
      </c>
      <c r="C1031" s="34" t="s">
        <v>394</v>
      </c>
      <c r="D1031" s="15">
        <v>42929</v>
      </c>
      <c r="E1031" s="16" t="s">
        <v>18</v>
      </c>
      <c r="F1031" s="17">
        <v>11</v>
      </c>
      <c r="G1031" s="18" t="e">
        <f>ROUNDUP(DATEDIF(D1031,$B$186,"d")/7,0)</f>
        <v>#VALUE!</v>
      </c>
      <c r="H1031" s="19">
        <v>23250</v>
      </c>
      <c r="I1031" s="19">
        <v>28</v>
      </c>
      <c r="J1031" s="19">
        <v>14350</v>
      </c>
      <c r="K1031" s="20">
        <f t="shared" si="151"/>
        <v>0.6202090592334495</v>
      </c>
      <c r="L1031" s="19">
        <v>5830172</v>
      </c>
      <c r="M1031" s="19">
        <v>4818</v>
      </c>
    </row>
    <row r="1032" spans="2:13" ht="15.75" customHeight="1" hidden="1" outlineLevel="2">
      <c r="B1032" s="34" t="s">
        <v>393</v>
      </c>
      <c r="C1032" s="34" t="s">
        <v>394</v>
      </c>
      <c r="D1032" s="15">
        <v>42929</v>
      </c>
      <c r="E1032" s="16" t="s">
        <v>18</v>
      </c>
      <c r="F1032" s="17">
        <v>11</v>
      </c>
      <c r="G1032" s="18" t="e">
        <f>ROUNDUP(DATEDIF(D1032,$B$194,"d")/7,0)</f>
        <v>#VALUE!</v>
      </c>
      <c r="H1032" s="19">
        <v>360750</v>
      </c>
      <c r="I1032" s="19">
        <v>625</v>
      </c>
      <c r="J1032" s="19">
        <v>23250</v>
      </c>
      <c r="K1032" s="20">
        <f t="shared" si="151"/>
        <v>14.516129032258064</v>
      </c>
      <c r="L1032" s="19">
        <v>6190922</v>
      </c>
      <c r="M1032" s="19">
        <v>5443</v>
      </c>
    </row>
    <row r="1033" spans="2:13" ht="15.75" customHeight="1" hidden="1" outlineLevel="2">
      <c r="B1033" s="34" t="s">
        <v>393</v>
      </c>
      <c r="C1033" s="34" t="s">
        <v>394</v>
      </c>
      <c r="D1033" s="15">
        <v>42929</v>
      </c>
      <c r="E1033" s="16" t="s">
        <v>18</v>
      </c>
      <c r="F1033" s="17">
        <v>11</v>
      </c>
      <c r="G1033" s="18" t="e">
        <f>ROUNDUP(DATEDIF(D1033,$B$197,"d")/7,0)</f>
        <v>#VALUE!</v>
      </c>
      <c r="H1033" s="19">
        <v>360750</v>
      </c>
      <c r="I1033" s="19">
        <v>625</v>
      </c>
      <c r="J1033" s="19">
        <v>360750</v>
      </c>
      <c r="K1033" s="20">
        <f t="shared" si="151"/>
        <v>0</v>
      </c>
      <c r="L1033" s="19">
        <v>6190922</v>
      </c>
      <c r="M1033" s="19">
        <v>5443</v>
      </c>
    </row>
    <row r="1034" spans="2:13" ht="15.75" customHeight="1" hidden="1" outlineLevel="2">
      <c r="B1034" s="34" t="s">
        <v>393</v>
      </c>
      <c r="C1034" s="34" t="s">
        <v>394</v>
      </c>
      <c r="D1034" s="15">
        <v>42929</v>
      </c>
      <c r="E1034" s="16" t="s">
        <v>18</v>
      </c>
      <c r="F1034" s="17">
        <v>11</v>
      </c>
      <c r="G1034" s="18" t="e">
        <f>ROUNDUP(DATEDIF(D1034,$B$213,"d")/7,0)</f>
        <v>#VALUE!</v>
      </c>
      <c r="H1034" s="19">
        <v>15930</v>
      </c>
      <c r="I1034" s="19">
        <v>27</v>
      </c>
      <c r="J1034" s="19"/>
      <c r="K1034" s="20">
        <f t="shared" si="151"/>
        <v>0</v>
      </c>
      <c r="L1034" s="19">
        <v>6217852</v>
      </c>
      <c r="M1034" s="19">
        <v>5492</v>
      </c>
    </row>
    <row r="1035" spans="1:13" s="28" customFormat="1" ht="15.75" customHeight="1" hidden="1" outlineLevel="1">
      <c r="A1035" s="28">
        <v>1</v>
      </c>
      <c r="B1035" s="37" t="s">
        <v>395</v>
      </c>
      <c r="C1035" s="37"/>
      <c r="D1035" s="23"/>
      <c r="E1035" s="24"/>
      <c r="F1035" s="25"/>
      <c r="G1035" s="26"/>
      <c r="H1035" s="23">
        <f>SUBTOTAL(9,'2017.01.02. - 2017.12.31.  alapadatok'!$H$1020:$H$1034)</f>
        <v>6425632</v>
      </c>
      <c r="I1035" s="23">
        <f>SUBTOTAL(9,'2017.01.02. - 2017.12.31.  alapadatok'!$I$1020:$I$1034)</f>
        <v>5884</v>
      </c>
      <c r="J1035" s="23"/>
      <c r="K1035" s="27"/>
      <c r="L1035" s="23"/>
      <c r="M1035" s="23"/>
    </row>
    <row r="1036" spans="2:13" ht="15.75" customHeight="1" hidden="1" outlineLevel="2">
      <c r="B1036" s="34" t="s">
        <v>396</v>
      </c>
      <c r="C1036" s="34" t="s">
        <v>397</v>
      </c>
      <c r="D1036" s="15">
        <v>42782</v>
      </c>
      <c r="E1036" s="16" t="s">
        <v>33</v>
      </c>
      <c r="F1036" s="17"/>
      <c r="G1036" s="18" t="e">
        <f>ROUNDUP(DATEDIF(D1036,$B$74,"d")/7,0)</f>
        <v>#VALUE!</v>
      </c>
      <c r="H1036" s="19">
        <v>9043078</v>
      </c>
      <c r="I1036" s="19">
        <v>6772</v>
      </c>
      <c r="J1036" s="19"/>
      <c r="K1036" s="20">
        <f aca="true" t="shared" si="154" ref="K1036:K1039">IF(J1036&lt;&gt;0,-(J1036-H1036)/J1036,"")</f>
        <v>0</v>
      </c>
      <c r="L1036" s="19">
        <v>9043078</v>
      </c>
      <c r="M1036" s="19">
        <v>6772</v>
      </c>
    </row>
    <row r="1037" spans="2:13" ht="15.75" customHeight="1" hidden="1" outlineLevel="2">
      <c r="B1037" s="34" t="s">
        <v>396</v>
      </c>
      <c r="C1037" s="34" t="s">
        <v>397</v>
      </c>
      <c r="D1037" s="15">
        <v>42782</v>
      </c>
      <c r="E1037" s="16" t="s">
        <v>33</v>
      </c>
      <c r="F1037" s="17"/>
      <c r="G1037" s="18" t="e">
        <f>ROUNDUP(DATEDIF(D1037,$B$82,"d")/7,0)</f>
        <v>#VALUE!</v>
      </c>
      <c r="H1037" s="19">
        <v>5637000</v>
      </c>
      <c r="I1037" s="19">
        <v>4153</v>
      </c>
      <c r="J1037" s="19">
        <v>9043078</v>
      </c>
      <c r="K1037" s="20">
        <f t="shared" si="154"/>
        <v>-0.3766502953972088</v>
      </c>
      <c r="L1037" s="19">
        <v>14680078</v>
      </c>
      <c r="M1037" s="19">
        <v>10925</v>
      </c>
    </row>
    <row r="1038" spans="2:13" ht="15.75" customHeight="1" hidden="1" outlineLevel="2">
      <c r="B1038" s="65" t="s">
        <v>396</v>
      </c>
      <c r="C1038" s="65" t="s">
        <v>397</v>
      </c>
      <c r="D1038" s="66">
        <v>42782</v>
      </c>
      <c r="E1038" s="65" t="s">
        <v>33</v>
      </c>
      <c r="F1038" s="31"/>
      <c r="G1038" s="18" t="e">
        <f>ROUNDUP(DATEDIF(D1038,$B$64,"d")/7,0)</f>
        <v>#VALUE!</v>
      </c>
      <c r="H1038" s="19">
        <v>6966905</v>
      </c>
      <c r="I1038" s="19">
        <v>4911</v>
      </c>
      <c r="J1038" s="19">
        <v>5637000</v>
      </c>
      <c r="K1038" s="20">
        <f t="shared" si="154"/>
        <v>0.23592425048784815</v>
      </c>
      <c r="L1038" s="19">
        <v>21646983</v>
      </c>
      <c r="M1038" s="19">
        <v>15836</v>
      </c>
    </row>
    <row r="1039" spans="2:13" ht="15.75" customHeight="1" hidden="1" outlineLevel="2">
      <c r="B1039" s="65" t="s">
        <v>396</v>
      </c>
      <c r="C1039" s="65" t="s">
        <v>397</v>
      </c>
      <c r="D1039" s="66">
        <v>42782</v>
      </c>
      <c r="E1039" s="65" t="s">
        <v>33</v>
      </c>
      <c r="F1039" s="31"/>
      <c r="G1039" s="18" t="e">
        <f>ROUNDUP(DATEDIF(D1039,$B$73,"d")/7,0)</f>
        <v>#VALUE!</v>
      </c>
      <c r="H1039" s="19">
        <v>4899360</v>
      </c>
      <c r="I1039" s="19">
        <v>3563</v>
      </c>
      <c r="J1039" s="19">
        <v>6966905</v>
      </c>
      <c r="K1039" s="20">
        <f t="shared" si="154"/>
        <v>-0.29676664171536715</v>
      </c>
      <c r="L1039" s="19">
        <v>26546343</v>
      </c>
      <c r="M1039" s="19">
        <v>19399</v>
      </c>
    </row>
    <row r="1040" spans="1:13" s="28" customFormat="1" ht="15.75" customHeight="1" hidden="1" outlineLevel="1">
      <c r="A1040" s="28">
        <v>1</v>
      </c>
      <c r="B1040" s="23" t="s">
        <v>398</v>
      </c>
      <c r="C1040" s="23"/>
      <c r="D1040" s="23"/>
      <c r="E1040" s="23"/>
      <c r="F1040" s="25"/>
      <c r="G1040" s="26"/>
      <c r="H1040" s="23">
        <f>SUBTOTAL(9,'2017.01.02. - 2017.12.31.  alapadatok'!$H$1036:$H$1039)</f>
        <v>26546343</v>
      </c>
      <c r="I1040" s="23">
        <f>SUBTOTAL(9,'2017.01.02. - 2017.12.31.  alapadatok'!$I$1036:$I$1039)</f>
        <v>19399</v>
      </c>
      <c r="J1040" s="23"/>
      <c r="K1040" s="27"/>
      <c r="L1040" s="23"/>
      <c r="M1040" s="23"/>
    </row>
    <row r="1041" spans="2:13" ht="15.75" customHeight="1" hidden="1" outlineLevel="2">
      <c r="B1041" s="65" t="s">
        <v>399</v>
      </c>
      <c r="C1041" s="65" t="s">
        <v>400</v>
      </c>
      <c r="D1041" s="66"/>
      <c r="E1041" s="65" t="s">
        <v>77</v>
      </c>
      <c r="F1041" s="31">
        <v>1</v>
      </c>
      <c r="G1041" s="18">
        <v>0</v>
      </c>
      <c r="H1041" s="19">
        <v>495240</v>
      </c>
      <c r="I1041" s="19">
        <v>332</v>
      </c>
      <c r="J1041" s="19"/>
      <c r="K1041" s="20"/>
      <c r="L1041" s="19">
        <v>495240</v>
      </c>
      <c r="M1041" s="19">
        <v>332</v>
      </c>
    </row>
    <row r="1042" spans="2:13" ht="15.75" customHeight="1" hidden="1" outlineLevel="2">
      <c r="B1042" s="65" t="s">
        <v>399</v>
      </c>
      <c r="C1042" s="65" t="s">
        <v>400</v>
      </c>
      <c r="D1042" s="66">
        <v>43027</v>
      </c>
      <c r="E1042" s="65" t="s">
        <v>77</v>
      </c>
      <c r="F1042" s="31">
        <v>1</v>
      </c>
      <c r="G1042" s="18" t="e">
        <f>ROUNDUP(DATEDIF(D1042,$B$207,"d")/7,0)</f>
        <v>#VALUE!</v>
      </c>
      <c r="H1042" s="19">
        <v>15682256</v>
      </c>
      <c r="I1042" s="19">
        <v>10995</v>
      </c>
      <c r="J1042" s="19">
        <v>495240</v>
      </c>
      <c r="K1042" s="20">
        <f aca="true" t="shared" si="155" ref="K1042:K1048">IF(J1042&lt;&gt;0,-(J1042-H1042)/J1042,"")</f>
        <v>30.665972053953638</v>
      </c>
      <c r="L1042" s="19">
        <v>16180496</v>
      </c>
      <c r="M1042" s="19">
        <v>11327</v>
      </c>
    </row>
    <row r="1043" spans="2:13" ht="15.75" customHeight="1" hidden="1" outlineLevel="2">
      <c r="B1043" s="44" t="s">
        <v>399</v>
      </c>
      <c r="C1043" s="44" t="s">
        <v>400</v>
      </c>
      <c r="D1043" s="15">
        <v>43027</v>
      </c>
      <c r="E1043" s="16" t="s">
        <v>77</v>
      </c>
      <c r="F1043" s="17">
        <v>36</v>
      </c>
      <c r="G1043" s="18" t="e">
        <f>ROUNDUP(DATEDIF(D1043,$B$208,"d")/7,0)</f>
        <v>#VALUE!</v>
      </c>
      <c r="H1043" s="19">
        <v>9468747</v>
      </c>
      <c r="I1043" s="19">
        <v>9423</v>
      </c>
      <c r="J1043" s="19">
        <v>15682256</v>
      </c>
      <c r="K1043" s="20">
        <f t="shared" si="155"/>
        <v>-0.3962127005196191</v>
      </c>
      <c r="L1043" s="19">
        <v>25614866</v>
      </c>
      <c r="M1043" s="19">
        <v>20776</v>
      </c>
    </row>
    <row r="1044" spans="2:13" ht="15.75" customHeight="1" hidden="1" outlineLevel="2">
      <c r="B1044" s="44" t="s">
        <v>399</v>
      </c>
      <c r="C1044" s="44" t="s">
        <v>400</v>
      </c>
      <c r="D1044" s="15">
        <v>43027</v>
      </c>
      <c r="E1044" s="16" t="s">
        <v>77</v>
      </c>
      <c r="F1044" s="17">
        <v>36</v>
      </c>
      <c r="G1044" s="18" t="e">
        <f>ROUNDUP(DATEDIF(D1044,$B$213,"d")/7,0)</f>
        <v>#VALUE!</v>
      </c>
      <c r="H1044" s="19">
        <v>3075825</v>
      </c>
      <c r="I1044" s="19">
        <v>2094</v>
      </c>
      <c r="J1044" s="19">
        <v>9468747</v>
      </c>
      <c r="K1044" s="20">
        <f t="shared" si="155"/>
        <v>-0.6751602931200928</v>
      </c>
      <c r="L1044" s="19">
        <v>28884066</v>
      </c>
      <c r="M1044" s="19">
        <v>22978</v>
      </c>
    </row>
    <row r="1045" spans="2:13" ht="15.75" customHeight="1" hidden="1" outlineLevel="2">
      <c r="B1045" s="44" t="s">
        <v>399</v>
      </c>
      <c r="C1045" s="44" t="s">
        <v>400</v>
      </c>
      <c r="D1045" s="15">
        <v>43027</v>
      </c>
      <c r="E1045" s="16" t="s">
        <v>77</v>
      </c>
      <c r="F1045" s="17">
        <v>36</v>
      </c>
      <c r="G1045" s="18" t="e">
        <f>ROUNDUP(DATEDIF(D1045,$B$219,"d")/7,0)</f>
        <v>#VALUE!</v>
      </c>
      <c r="H1045" s="19">
        <v>1315915</v>
      </c>
      <c r="I1045" s="19">
        <v>902</v>
      </c>
      <c r="J1045" s="19">
        <v>3075825</v>
      </c>
      <c r="K1045" s="20">
        <f t="shared" si="155"/>
        <v>-0.5721749449334731</v>
      </c>
      <c r="L1045" s="19">
        <v>30388271</v>
      </c>
      <c r="M1045" s="19">
        <v>24079</v>
      </c>
    </row>
    <row r="1046" spans="2:13" ht="15.75" customHeight="1" hidden="1" outlineLevel="2">
      <c r="B1046" s="44" t="s">
        <v>399</v>
      </c>
      <c r="C1046" s="44" t="s">
        <v>400</v>
      </c>
      <c r="D1046" s="15">
        <v>43027</v>
      </c>
      <c r="E1046" s="16" t="s">
        <v>77</v>
      </c>
      <c r="F1046" s="17">
        <v>36</v>
      </c>
      <c r="G1046" s="18" t="e">
        <f>ROUNDUP(DATEDIF(D1046,$B$222,"d")/7,0)</f>
        <v>#VALUE!</v>
      </c>
      <c r="H1046" s="19">
        <v>165560</v>
      </c>
      <c r="I1046" s="19">
        <v>103</v>
      </c>
      <c r="J1046" s="19">
        <v>1315915</v>
      </c>
      <c r="K1046" s="20">
        <f t="shared" si="155"/>
        <v>-0.8741864026171903</v>
      </c>
      <c r="L1046" s="19">
        <v>30553831</v>
      </c>
      <c r="M1046" s="19">
        <v>24182</v>
      </c>
    </row>
    <row r="1047" spans="2:13" ht="15.75" customHeight="1" hidden="1" outlineLevel="2">
      <c r="B1047" s="44" t="s">
        <v>399</v>
      </c>
      <c r="C1047" s="44" t="s">
        <v>400</v>
      </c>
      <c r="D1047" s="15">
        <v>43027</v>
      </c>
      <c r="E1047" s="16" t="s">
        <v>77</v>
      </c>
      <c r="F1047" s="17">
        <v>36</v>
      </c>
      <c r="G1047" s="18" t="e">
        <f>ROUNDUP(DATEDIF(D1047,$B$226,"d")/7,0)</f>
        <v>#VALUE!</v>
      </c>
      <c r="H1047" s="19">
        <v>139810</v>
      </c>
      <c r="I1047" s="19">
        <v>100</v>
      </c>
      <c r="J1047" s="19">
        <v>165560</v>
      </c>
      <c r="K1047" s="20">
        <f t="shared" si="155"/>
        <v>-0.15553273737617782</v>
      </c>
      <c r="L1047" s="19">
        <v>30693641</v>
      </c>
      <c r="M1047" s="19">
        <v>24282</v>
      </c>
    </row>
    <row r="1048" spans="2:13" ht="15.75" customHeight="1" hidden="1" outlineLevel="2">
      <c r="B1048" s="44" t="s">
        <v>399</v>
      </c>
      <c r="C1048" s="44" t="s">
        <v>400</v>
      </c>
      <c r="D1048" s="15">
        <v>43027</v>
      </c>
      <c r="E1048" s="16" t="s">
        <v>77</v>
      </c>
      <c r="F1048" s="17">
        <v>36</v>
      </c>
      <c r="G1048" s="18" t="e">
        <f>ROUNDUP(DATEDIF(D1048,$B$227,"d")/7,0)</f>
        <v>#VALUE!</v>
      </c>
      <c r="H1048" s="19">
        <v>18210</v>
      </c>
      <c r="I1048" s="19">
        <v>28</v>
      </c>
      <c r="J1048" s="19">
        <v>139810</v>
      </c>
      <c r="K1048" s="20">
        <f t="shared" si="155"/>
        <v>-0.869751806022459</v>
      </c>
      <c r="L1048" s="19">
        <v>30714051</v>
      </c>
      <c r="M1048" s="19">
        <v>24314</v>
      </c>
    </row>
    <row r="1049" spans="1:13" s="28" customFormat="1" ht="15.75" customHeight="1" hidden="1" outlineLevel="1">
      <c r="A1049" s="28">
        <v>1</v>
      </c>
      <c r="B1049" s="46" t="s">
        <v>401</v>
      </c>
      <c r="C1049" s="46"/>
      <c r="D1049" s="23"/>
      <c r="E1049" s="24"/>
      <c r="F1049" s="25"/>
      <c r="G1049" s="26"/>
      <c r="H1049" s="23">
        <f>SUBTOTAL(9,'2017.01.02. - 2017.12.31.  alapadatok'!$H$1041:$H$1048)</f>
        <v>30361563</v>
      </c>
      <c r="I1049" s="23">
        <f>SUBTOTAL(9,'2017.01.02. - 2017.12.31.  alapadatok'!$I$1041:$I$1048)</f>
        <v>23977</v>
      </c>
      <c r="J1049" s="23"/>
      <c r="K1049" s="27"/>
      <c r="L1049" s="23"/>
      <c r="M1049" s="23"/>
    </row>
    <row r="1050" spans="2:13" ht="15.75" customHeight="1" hidden="1" outlineLevel="2">
      <c r="B1050" s="44" t="s">
        <v>402</v>
      </c>
      <c r="C1050" s="44" t="s">
        <v>403</v>
      </c>
      <c r="D1050" s="15"/>
      <c r="E1050" s="16" t="s">
        <v>18</v>
      </c>
      <c r="F1050" s="17">
        <v>7</v>
      </c>
      <c r="G1050" s="18">
        <v>0</v>
      </c>
      <c r="H1050" s="19">
        <v>795081</v>
      </c>
      <c r="I1050" s="19">
        <v>705</v>
      </c>
      <c r="J1050" s="19"/>
      <c r="K1050" s="20"/>
      <c r="L1050" s="19">
        <v>855081</v>
      </c>
      <c r="M1050" s="19">
        <v>825</v>
      </c>
    </row>
    <row r="1051" spans="2:13" ht="15.75" customHeight="1" hidden="1" outlineLevel="2">
      <c r="B1051" s="44" t="s">
        <v>402</v>
      </c>
      <c r="C1051" s="44" t="s">
        <v>403</v>
      </c>
      <c r="D1051" s="15">
        <v>42887</v>
      </c>
      <c r="E1051" s="16" t="s">
        <v>18</v>
      </c>
      <c r="F1051" s="17">
        <v>7</v>
      </c>
      <c r="G1051" s="18" t="e">
        <f>ROUNDUP(DATEDIF(D1051,$B$113,"d")/7,0)</f>
        <v>#VALUE!</v>
      </c>
      <c r="H1051" s="19">
        <v>349855</v>
      </c>
      <c r="I1051" s="19">
        <v>302</v>
      </c>
      <c r="J1051" s="19"/>
      <c r="K1051" s="20">
        <f aca="true" t="shared" si="156" ref="K1051:K1072">IF(J1051&lt;&gt;0,-(J1051-H1051)/J1051,"")</f>
        <v>0</v>
      </c>
      <c r="L1051" s="19">
        <v>2094220</v>
      </c>
      <c r="M1051" s="19">
        <v>1875</v>
      </c>
    </row>
    <row r="1052" spans="2:13" ht="15.75" customHeight="1" hidden="1" outlineLevel="2">
      <c r="B1052" s="44" t="s">
        <v>402</v>
      </c>
      <c r="C1052" s="44" t="s">
        <v>403</v>
      </c>
      <c r="D1052" s="15">
        <v>42887</v>
      </c>
      <c r="E1052" s="16" t="s">
        <v>18</v>
      </c>
      <c r="F1052" s="17">
        <v>7</v>
      </c>
      <c r="G1052" s="18" t="e">
        <f>ROUNDUP(DATEDIF(D1052,$B$123,"d")/7,0)</f>
        <v>#VALUE!</v>
      </c>
      <c r="H1052" s="19">
        <v>611610</v>
      </c>
      <c r="I1052" s="19">
        <v>528</v>
      </c>
      <c r="J1052" s="19">
        <v>349855</v>
      </c>
      <c r="K1052" s="20">
        <f t="shared" si="156"/>
        <v>0.748181389432765</v>
      </c>
      <c r="L1052" s="19">
        <v>2705830</v>
      </c>
      <c r="M1052" s="19">
        <v>2403</v>
      </c>
    </row>
    <row r="1053" spans="2:13" ht="15.75" customHeight="1" hidden="1" outlineLevel="2">
      <c r="B1053" s="44" t="s">
        <v>402</v>
      </c>
      <c r="C1053" s="44" t="s">
        <v>403</v>
      </c>
      <c r="D1053" s="15">
        <v>42887</v>
      </c>
      <c r="E1053" s="16" t="s">
        <v>18</v>
      </c>
      <c r="F1053" s="17">
        <v>7</v>
      </c>
      <c r="G1053" s="18" t="e">
        <f>ROUNDUP(DATEDIF(D1053,$B$122,"d")/7,0)</f>
        <v>#VALUE!</v>
      </c>
      <c r="H1053" s="19">
        <v>415900</v>
      </c>
      <c r="I1053" s="19">
        <v>364</v>
      </c>
      <c r="J1053" s="19">
        <v>611610</v>
      </c>
      <c r="K1053" s="20">
        <f t="shared" si="156"/>
        <v>-0.3199914978499371</v>
      </c>
      <c r="L1053" s="19">
        <v>3136130</v>
      </c>
      <c r="M1053" s="19">
        <v>2779</v>
      </c>
    </row>
    <row r="1054" spans="2:13" ht="15.75" customHeight="1" hidden="1" outlineLevel="2">
      <c r="B1054" s="44" t="s">
        <v>402</v>
      </c>
      <c r="C1054" s="44" t="s">
        <v>403</v>
      </c>
      <c r="D1054" s="15">
        <v>42887</v>
      </c>
      <c r="E1054" s="16" t="s">
        <v>18</v>
      </c>
      <c r="F1054" s="17">
        <v>7</v>
      </c>
      <c r="G1054" s="18" t="e">
        <f aca="true" t="shared" si="157" ref="G1054:G1055">ROUNDUP(DATEDIF(D1054,$B$128,"d")/7,0)</f>
        <v>#VALUE!</v>
      </c>
      <c r="H1054" s="19">
        <v>307375</v>
      </c>
      <c r="I1054" s="19">
        <v>274</v>
      </c>
      <c r="J1054" s="19">
        <v>415900</v>
      </c>
      <c r="K1054" s="20">
        <f t="shared" si="156"/>
        <v>-0.2609401298389036</v>
      </c>
      <c r="L1054" s="19">
        <v>3494805</v>
      </c>
      <c r="M1054" s="19">
        <v>3123</v>
      </c>
    </row>
    <row r="1055" spans="2:13" ht="15.75" customHeight="1" hidden="1" outlineLevel="2">
      <c r="B1055" s="44" t="s">
        <v>402</v>
      </c>
      <c r="C1055" s="44" t="s">
        <v>403</v>
      </c>
      <c r="D1055" s="15">
        <v>42887</v>
      </c>
      <c r="E1055" s="16" t="s">
        <v>18</v>
      </c>
      <c r="F1055" s="17">
        <v>7</v>
      </c>
      <c r="G1055" s="18" t="e">
        <f t="shared" si="157"/>
        <v>#VALUE!</v>
      </c>
      <c r="H1055" s="19">
        <v>405560</v>
      </c>
      <c r="I1055" s="19">
        <v>407</v>
      </c>
      <c r="J1055" s="19">
        <v>307375</v>
      </c>
      <c r="K1055" s="20">
        <f t="shared" si="156"/>
        <v>0.3194306628710858</v>
      </c>
      <c r="L1055" s="19">
        <v>3930105</v>
      </c>
      <c r="M1055" s="19">
        <v>3558</v>
      </c>
    </row>
    <row r="1056" spans="2:13" ht="15.75" customHeight="1" hidden="1" outlineLevel="2">
      <c r="B1056" s="44" t="s">
        <v>402</v>
      </c>
      <c r="C1056" s="44" t="s">
        <v>403</v>
      </c>
      <c r="D1056" s="15">
        <v>42887</v>
      </c>
      <c r="E1056" s="16" t="s">
        <v>18</v>
      </c>
      <c r="F1056" s="17">
        <v>7</v>
      </c>
      <c r="G1056" s="18" t="e">
        <f>ROUNDUP(DATEDIF(D1056,$B$131,"d")/7,0)</f>
        <v>#VALUE!</v>
      </c>
      <c r="H1056" s="19">
        <v>323941</v>
      </c>
      <c r="I1056" s="19">
        <v>296</v>
      </c>
      <c r="J1056" s="19">
        <v>405560</v>
      </c>
      <c r="K1056" s="20">
        <f t="shared" si="156"/>
        <v>-0.20125012328632014</v>
      </c>
      <c r="L1056" s="19">
        <v>4199446</v>
      </c>
      <c r="M1056" s="19">
        <v>3763</v>
      </c>
    </row>
    <row r="1057" spans="2:13" ht="15.75" customHeight="1" hidden="1" outlineLevel="2">
      <c r="B1057" s="30" t="s">
        <v>402</v>
      </c>
      <c r="C1057" s="30" t="s">
        <v>403</v>
      </c>
      <c r="D1057" s="53">
        <v>42887</v>
      </c>
      <c r="E1057" s="72" t="s">
        <v>18</v>
      </c>
      <c r="F1057" s="30">
        <v>7</v>
      </c>
      <c r="G1057" s="18" t="e">
        <f>ROUNDUP(DATEDIF(D1057,$B$134,"d")/7,0)</f>
        <v>#VALUE!</v>
      </c>
      <c r="H1057" s="19">
        <v>291010</v>
      </c>
      <c r="I1057" s="19">
        <v>291</v>
      </c>
      <c r="J1057" s="19">
        <v>323941</v>
      </c>
      <c r="K1057" s="20">
        <f t="shared" si="156"/>
        <v>-0.10165740057603082</v>
      </c>
      <c r="L1057" s="19">
        <v>4490456</v>
      </c>
      <c r="M1057" s="19">
        <v>4054</v>
      </c>
    </row>
    <row r="1058" spans="2:13" ht="15.75" customHeight="1" hidden="1" outlineLevel="2">
      <c r="B1058" s="34" t="s">
        <v>402</v>
      </c>
      <c r="C1058" s="34" t="s">
        <v>403</v>
      </c>
      <c r="D1058" s="15">
        <v>42887</v>
      </c>
      <c r="E1058" s="16" t="s">
        <v>18</v>
      </c>
      <c r="F1058" s="17">
        <v>7</v>
      </c>
      <c r="G1058" s="18" t="e">
        <f aca="true" t="shared" si="158" ref="G1058:G1059">ROUNDUP(DATEDIF(D1058,$B$140,"d")/7,0)</f>
        <v>#VALUE!</v>
      </c>
      <c r="H1058" s="19">
        <v>219010</v>
      </c>
      <c r="I1058" s="19">
        <v>202</v>
      </c>
      <c r="J1058" s="19">
        <v>291010</v>
      </c>
      <c r="K1058" s="20">
        <f t="shared" si="156"/>
        <v>-0.24741417820693448</v>
      </c>
      <c r="L1058" s="19">
        <v>4713606</v>
      </c>
      <c r="M1058" s="19">
        <v>4260</v>
      </c>
    </row>
    <row r="1059" spans="2:13" ht="15.75" customHeight="1" hidden="1" outlineLevel="2">
      <c r="B1059" s="34" t="s">
        <v>402</v>
      </c>
      <c r="C1059" s="34" t="s">
        <v>403</v>
      </c>
      <c r="D1059" s="15">
        <v>42887</v>
      </c>
      <c r="E1059" s="16" t="s">
        <v>18</v>
      </c>
      <c r="F1059" s="17">
        <v>7</v>
      </c>
      <c r="G1059" s="18" t="e">
        <f t="shared" si="158"/>
        <v>#VALUE!</v>
      </c>
      <c r="H1059" s="19">
        <v>289780</v>
      </c>
      <c r="I1059" s="19">
        <v>305</v>
      </c>
      <c r="J1059" s="19">
        <v>219010</v>
      </c>
      <c r="K1059" s="20">
        <f t="shared" si="156"/>
        <v>0.32313592986621614</v>
      </c>
      <c r="L1059" s="19">
        <v>5036268</v>
      </c>
      <c r="M1059" s="19">
        <v>4616</v>
      </c>
    </row>
    <row r="1060" spans="2:13" ht="15.75" customHeight="1" hidden="1" outlineLevel="2">
      <c r="B1060" s="34" t="s">
        <v>402</v>
      </c>
      <c r="C1060" s="34" t="s">
        <v>403</v>
      </c>
      <c r="D1060" s="15">
        <v>42887</v>
      </c>
      <c r="E1060" s="16" t="s">
        <v>18</v>
      </c>
      <c r="F1060" s="17">
        <v>7</v>
      </c>
      <c r="G1060" s="18" t="e">
        <f>ROUNDUP(DATEDIF(D1060,$B$152,"d")/7,0)</f>
        <v>#VALUE!</v>
      </c>
      <c r="H1060" s="19">
        <v>205370</v>
      </c>
      <c r="I1060" s="19">
        <v>176</v>
      </c>
      <c r="J1060" s="19">
        <v>289780</v>
      </c>
      <c r="K1060" s="20">
        <f t="shared" si="156"/>
        <v>-0.2912899440955207</v>
      </c>
      <c r="L1060" s="19">
        <v>5250488</v>
      </c>
      <c r="M1060" s="19">
        <v>4799</v>
      </c>
    </row>
    <row r="1061" spans="2:13" ht="15.75" customHeight="1" hidden="1" outlineLevel="2">
      <c r="B1061" s="34" t="s">
        <v>402</v>
      </c>
      <c r="C1061" s="34" t="s">
        <v>403</v>
      </c>
      <c r="D1061" s="15">
        <v>42887</v>
      </c>
      <c r="E1061" s="16" t="s">
        <v>18</v>
      </c>
      <c r="F1061" s="17">
        <v>7</v>
      </c>
      <c r="G1061" s="18" t="e">
        <f aca="true" t="shared" si="159" ref="G1061:G1062">ROUNDUP(DATEDIF(D1061,$B$154,"d")/7,0)</f>
        <v>#VALUE!</v>
      </c>
      <c r="H1061" s="19">
        <v>199900</v>
      </c>
      <c r="I1061" s="19">
        <v>171</v>
      </c>
      <c r="J1061" s="19">
        <v>205370</v>
      </c>
      <c r="K1061" s="20">
        <f t="shared" si="156"/>
        <v>-0.026634854165652238</v>
      </c>
      <c r="L1061" s="19">
        <v>5450388</v>
      </c>
      <c r="M1061" s="19">
        <v>4970</v>
      </c>
    </row>
    <row r="1062" spans="2:13" ht="15.75" customHeight="1" hidden="1" outlineLevel="2">
      <c r="B1062" s="14" t="s">
        <v>402</v>
      </c>
      <c r="C1062" s="14" t="s">
        <v>403</v>
      </c>
      <c r="D1062" s="15">
        <v>42887</v>
      </c>
      <c r="E1062" s="16" t="s">
        <v>18</v>
      </c>
      <c r="F1062" s="17">
        <v>7</v>
      </c>
      <c r="G1062" s="18" t="e">
        <f t="shared" si="159"/>
        <v>#VALUE!</v>
      </c>
      <c r="H1062" s="19">
        <v>162920</v>
      </c>
      <c r="I1062" s="19">
        <v>140</v>
      </c>
      <c r="J1062" s="19">
        <v>199900</v>
      </c>
      <c r="K1062" s="20">
        <f t="shared" si="156"/>
        <v>-0.18499249624812406</v>
      </c>
      <c r="L1062" s="19">
        <v>5613308</v>
      </c>
      <c r="M1062" s="19">
        <v>5110</v>
      </c>
    </row>
    <row r="1063" spans="2:13" ht="15.75" customHeight="1" hidden="1" outlineLevel="2">
      <c r="B1063" s="65" t="s">
        <v>402</v>
      </c>
      <c r="C1063" s="65" t="s">
        <v>403</v>
      </c>
      <c r="D1063" s="15">
        <v>42887</v>
      </c>
      <c r="E1063" s="65" t="s">
        <v>18</v>
      </c>
      <c r="F1063" s="31">
        <v>7</v>
      </c>
      <c r="G1063" s="18" t="e">
        <f>ROUNDUP(DATEDIF(D1063,$B$156,"d")/7,0)</f>
        <v>#VALUE!</v>
      </c>
      <c r="H1063" s="19">
        <v>292980</v>
      </c>
      <c r="I1063" s="19">
        <v>242</v>
      </c>
      <c r="J1063" s="19">
        <v>162920</v>
      </c>
      <c r="K1063" s="20">
        <f t="shared" si="156"/>
        <v>0.7983059170144856</v>
      </c>
      <c r="L1063" s="19">
        <v>5909448</v>
      </c>
      <c r="M1063" s="19">
        <v>5355</v>
      </c>
    </row>
    <row r="1064" spans="2:13" ht="15.75" customHeight="1" hidden="1" outlineLevel="2">
      <c r="B1064" s="65" t="s">
        <v>402</v>
      </c>
      <c r="C1064" s="65" t="s">
        <v>403</v>
      </c>
      <c r="D1064" s="15">
        <v>42887</v>
      </c>
      <c r="E1064" s="65" t="s">
        <v>18</v>
      </c>
      <c r="F1064" s="31">
        <v>7</v>
      </c>
      <c r="G1064" s="18" t="e">
        <f>ROUNDUP(DATEDIF(D1064,$B$162,"d")/7,0)</f>
        <v>#VALUE!</v>
      </c>
      <c r="H1064" s="19">
        <v>220250</v>
      </c>
      <c r="I1064" s="19">
        <v>182</v>
      </c>
      <c r="J1064" s="19">
        <v>292980</v>
      </c>
      <c r="K1064" s="20">
        <f t="shared" si="156"/>
        <v>-0.24824220083282136</v>
      </c>
      <c r="L1064" s="19">
        <v>6139518</v>
      </c>
      <c r="M1064" s="19">
        <v>5563</v>
      </c>
    </row>
    <row r="1065" spans="2:13" ht="15.75" customHeight="1" hidden="1" outlineLevel="2">
      <c r="B1065" s="65" t="s">
        <v>402</v>
      </c>
      <c r="C1065" s="65" t="s">
        <v>403</v>
      </c>
      <c r="D1065" s="15">
        <v>42887</v>
      </c>
      <c r="E1065" s="65" t="s">
        <v>18</v>
      </c>
      <c r="F1065" s="31">
        <v>7</v>
      </c>
      <c r="G1065" s="18" t="e">
        <f>ROUNDUP(DATEDIF(D1065,$B$169,"d")/7,0)</f>
        <v>#VALUE!</v>
      </c>
      <c r="H1065" s="19">
        <v>241490</v>
      </c>
      <c r="I1065" s="19">
        <v>223</v>
      </c>
      <c r="J1065" s="19">
        <v>220250</v>
      </c>
      <c r="K1065" s="20">
        <f t="shared" si="156"/>
        <v>0.09643586833144155</v>
      </c>
      <c r="L1065" s="19">
        <v>6381008</v>
      </c>
      <c r="M1065" s="19">
        <v>5786</v>
      </c>
    </row>
    <row r="1066" spans="2:13" ht="15.75" customHeight="1" hidden="1" outlineLevel="2">
      <c r="B1066" s="65" t="s">
        <v>402</v>
      </c>
      <c r="C1066" s="65" t="s">
        <v>403</v>
      </c>
      <c r="D1066" s="15">
        <v>42887</v>
      </c>
      <c r="E1066" s="65" t="s">
        <v>18</v>
      </c>
      <c r="F1066" s="31">
        <v>7</v>
      </c>
      <c r="G1066" s="18" t="e">
        <f>ROUNDUP(DATEDIF(D1066,$B$178,"d")/7,0)</f>
        <v>#VALUE!</v>
      </c>
      <c r="H1066" s="19">
        <v>164035</v>
      </c>
      <c r="I1066" s="19">
        <v>142</v>
      </c>
      <c r="J1066" s="19">
        <v>241490</v>
      </c>
      <c r="K1066" s="20">
        <f t="shared" si="156"/>
        <v>-0.3207379187543998</v>
      </c>
      <c r="L1066" s="19">
        <v>6547443</v>
      </c>
      <c r="M1066" s="19">
        <v>5930</v>
      </c>
    </row>
    <row r="1067" spans="2:13" ht="15.75" customHeight="1" hidden="1" outlineLevel="2">
      <c r="B1067" s="65" t="s">
        <v>402</v>
      </c>
      <c r="C1067" s="65" t="s">
        <v>403</v>
      </c>
      <c r="D1067" s="15">
        <v>42887</v>
      </c>
      <c r="E1067" s="65" t="s">
        <v>18</v>
      </c>
      <c r="F1067" s="31">
        <v>7</v>
      </c>
      <c r="G1067" s="18" t="e">
        <f>ROUNDUP(DATEDIF(D1067,$B$186,"d")/7,0)</f>
        <v>#VALUE!</v>
      </c>
      <c r="H1067" s="19">
        <v>142050</v>
      </c>
      <c r="I1067" s="19">
        <v>123</v>
      </c>
      <c r="J1067" s="19">
        <v>164035</v>
      </c>
      <c r="K1067" s="20">
        <f t="shared" si="156"/>
        <v>-0.1340262748803609</v>
      </c>
      <c r="L1067" s="19">
        <v>6689493</v>
      </c>
      <c r="M1067" s="19">
        <v>6053</v>
      </c>
    </row>
    <row r="1068" spans="2:13" ht="15.75" customHeight="1" hidden="1" outlineLevel="2">
      <c r="B1068" s="65" t="s">
        <v>402</v>
      </c>
      <c r="C1068" s="65" t="s">
        <v>403</v>
      </c>
      <c r="D1068" s="15">
        <v>42887</v>
      </c>
      <c r="E1068" s="65" t="s">
        <v>18</v>
      </c>
      <c r="F1068" s="31">
        <v>7</v>
      </c>
      <c r="G1068" s="18" t="e">
        <f>ROUNDUP(DATEDIF(D1068,$B$194,"d")/7,0)</f>
        <v>#VALUE!</v>
      </c>
      <c r="H1068" s="19">
        <v>248760</v>
      </c>
      <c r="I1068" s="19">
        <v>342</v>
      </c>
      <c r="J1068" s="19">
        <v>142050</v>
      </c>
      <c r="K1068" s="20">
        <f t="shared" si="156"/>
        <v>0.7512143611404435</v>
      </c>
      <c r="L1068" s="19">
        <v>6897803</v>
      </c>
      <c r="M1068" s="19">
        <v>6362</v>
      </c>
    </row>
    <row r="1069" spans="2:13" ht="15.75" customHeight="1" hidden="1" outlineLevel="2">
      <c r="B1069" s="65" t="s">
        <v>402</v>
      </c>
      <c r="C1069" s="65" t="s">
        <v>403</v>
      </c>
      <c r="D1069" s="15">
        <v>42887</v>
      </c>
      <c r="E1069" s="65" t="s">
        <v>18</v>
      </c>
      <c r="F1069" s="31">
        <v>7</v>
      </c>
      <c r="G1069" s="18" t="e">
        <f>ROUNDUP(DATEDIF(D1069,$B$197,"d")/7,0)</f>
        <v>#VALUE!</v>
      </c>
      <c r="H1069" s="19">
        <v>248760</v>
      </c>
      <c r="I1069" s="19">
        <v>342</v>
      </c>
      <c r="J1069" s="19">
        <v>248760</v>
      </c>
      <c r="K1069" s="20">
        <f t="shared" si="156"/>
        <v>0</v>
      </c>
      <c r="L1069" s="19">
        <v>6897803</v>
      </c>
      <c r="M1069" s="19">
        <v>6362</v>
      </c>
    </row>
    <row r="1070" spans="2:13" ht="15.75" customHeight="1" hidden="1" outlineLevel="2">
      <c r="B1070" s="65" t="s">
        <v>402</v>
      </c>
      <c r="C1070" s="65" t="s">
        <v>403</v>
      </c>
      <c r="D1070" s="15">
        <v>42887</v>
      </c>
      <c r="E1070" s="65" t="s">
        <v>18</v>
      </c>
      <c r="F1070" s="31">
        <v>7</v>
      </c>
      <c r="G1070" s="18" t="e">
        <f>ROUNDUP(DATEDIF(D1070,$B$207,"d")/7,0)</f>
        <v>#VALUE!</v>
      </c>
      <c r="H1070" s="19">
        <v>95520</v>
      </c>
      <c r="I1070" s="19">
        <v>80</v>
      </c>
      <c r="J1070" s="19">
        <v>248760</v>
      </c>
      <c r="K1070" s="20">
        <f t="shared" si="156"/>
        <v>-0.6160154365653642</v>
      </c>
      <c r="L1070" s="19">
        <v>7071963</v>
      </c>
      <c r="M1070" s="19">
        <v>6506</v>
      </c>
    </row>
    <row r="1071" spans="2:13" ht="15.75" customHeight="1" hidden="1" outlineLevel="2">
      <c r="B1071" s="65" t="s">
        <v>402</v>
      </c>
      <c r="C1071" s="65" t="s">
        <v>403</v>
      </c>
      <c r="D1071" s="15">
        <v>42887</v>
      </c>
      <c r="E1071" s="65" t="s">
        <v>18</v>
      </c>
      <c r="F1071" s="31">
        <v>7</v>
      </c>
      <c r="G1071" s="18" t="e">
        <f>ROUNDUP(DATEDIF(D1071,$B$208,"d")/7,0)</f>
        <v>#VALUE!</v>
      </c>
      <c r="H1071" s="19">
        <v>135360</v>
      </c>
      <c r="I1071" s="19">
        <v>113</v>
      </c>
      <c r="J1071" s="19">
        <v>95520</v>
      </c>
      <c r="K1071" s="20">
        <f t="shared" si="156"/>
        <v>0.41708542713567837</v>
      </c>
      <c r="L1071" s="19">
        <v>7207323</v>
      </c>
      <c r="M1071" s="19">
        <v>6619</v>
      </c>
    </row>
    <row r="1072" spans="2:13" ht="15.75" customHeight="1" hidden="1" outlineLevel="2">
      <c r="B1072" s="65" t="s">
        <v>402</v>
      </c>
      <c r="C1072" s="65" t="s">
        <v>403</v>
      </c>
      <c r="D1072" s="15">
        <v>42887</v>
      </c>
      <c r="E1072" s="65" t="s">
        <v>18</v>
      </c>
      <c r="F1072" s="31">
        <v>7</v>
      </c>
      <c r="G1072" s="18" t="e">
        <f>ROUNDUP(DATEDIF(D1072,$B$213,"d")/7,0)</f>
        <v>#VALUE!</v>
      </c>
      <c r="H1072" s="19">
        <v>58800</v>
      </c>
      <c r="I1072" s="19">
        <v>49</v>
      </c>
      <c r="J1072" s="19">
        <v>135360</v>
      </c>
      <c r="K1072" s="20">
        <f t="shared" si="156"/>
        <v>-0.5656028368794326</v>
      </c>
      <c r="L1072" s="19">
        <v>7273323</v>
      </c>
      <c r="M1072" s="19">
        <v>6674</v>
      </c>
    </row>
    <row r="1073" spans="1:13" s="28" customFormat="1" ht="15.75" customHeight="1" hidden="1" outlineLevel="1">
      <c r="A1073" s="28">
        <v>1</v>
      </c>
      <c r="B1073" s="23" t="s">
        <v>404</v>
      </c>
      <c r="C1073" s="23"/>
      <c r="D1073" s="23"/>
      <c r="E1073" s="23"/>
      <c r="F1073" s="25"/>
      <c r="G1073" s="26"/>
      <c r="H1073" s="23">
        <f>SUBTOTAL(9,'2017.01.02. - 2017.12.31.  alapadatok'!$H$1050:$H$1072)</f>
        <v>6425317</v>
      </c>
      <c r="I1073" s="23">
        <f>SUBTOTAL(9,'2017.01.02. - 2017.12.31.  alapadatok'!$I$1050:$I$1072)</f>
        <v>5999</v>
      </c>
      <c r="J1073" s="23"/>
      <c r="K1073" s="27"/>
      <c r="L1073" s="23"/>
      <c r="M1073" s="23"/>
    </row>
    <row r="1074" spans="2:13" ht="15.75" customHeight="1" hidden="1" outlineLevel="2">
      <c r="B1074" s="65" t="s">
        <v>405</v>
      </c>
      <c r="C1074" s="65" t="s">
        <v>406</v>
      </c>
      <c r="D1074" s="15"/>
      <c r="E1074" s="65" t="s">
        <v>18</v>
      </c>
      <c r="F1074" s="31">
        <v>7</v>
      </c>
      <c r="G1074" s="18"/>
      <c r="H1074" s="19">
        <v>73000</v>
      </c>
      <c r="I1074" s="19">
        <v>80</v>
      </c>
      <c r="J1074" s="19"/>
      <c r="K1074" s="20">
        <f>IF(J1074&lt;&gt;0,-(J1074-H1074)/J1074,"")</f>
        <v>0</v>
      </c>
      <c r="L1074" s="19">
        <v>73000</v>
      </c>
      <c r="M1074" s="19">
        <v>80</v>
      </c>
    </row>
    <row r="1075" spans="1:13" s="28" customFormat="1" ht="15.75" customHeight="1" hidden="1" outlineLevel="1">
      <c r="A1075" s="28">
        <v>1</v>
      </c>
      <c r="B1075" s="23" t="s">
        <v>407</v>
      </c>
      <c r="C1075" s="23"/>
      <c r="D1075" s="23"/>
      <c r="E1075" s="23"/>
      <c r="F1075" s="25"/>
      <c r="G1075" s="26"/>
      <c r="H1075" s="23">
        <f>SUBTOTAL(9,'2017.01.02. - 2017.12.31.  alapadatok'!$H$1074:$H$1074)</f>
        <v>73000</v>
      </c>
      <c r="I1075" s="23">
        <f>SUBTOTAL(9,'2017.01.02. - 2017.12.31.  alapadatok'!$I$1074:$I$1074)</f>
        <v>80</v>
      </c>
      <c r="J1075" s="23"/>
      <c r="K1075" s="27"/>
      <c r="L1075" s="23"/>
      <c r="M1075" s="23"/>
    </row>
    <row r="1076" spans="2:13" ht="15.75" customHeight="1" hidden="1" outlineLevel="2">
      <c r="B1076" s="65" t="s">
        <v>408</v>
      </c>
      <c r="C1076" s="65" t="s">
        <v>409</v>
      </c>
      <c r="D1076" s="15">
        <v>42894</v>
      </c>
      <c r="E1076" s="65" t="s">
        <v>77</v>
      </c>
      <c r="F1076" s="31">
        <v>59</v>
      </c>
      <c r="G1076" s="18" t="e">
        <f>ROUNDUP(DATEDIF(D1076,$B$113,"d")/7,0)</f>
        <v>#VALUE!</v>
      </c>
      <c r="H1076" s="19">
        <v>102319933</v>
      </c>
      <c r="I1076" s="19">
        <v>66662</v>
      </c>
      <c r="J1076" s="19"/>
      <c r="K1076" s="20">
        <f aca="true" t="shared" si="160" ref="K1076:K1086">IF(J1076&lt;&gt;0,-(J1076-H1076)/J1076,"")</f>
        <v>0</v>
      </c>
      <c r="L1076" s="19">
        <v>102319933</v>
      </c>
      <c r="M1076" s="19">
        <v>66662</v>
      </c>
    </row>
    <row r="1077" spans="2:13" ht="15.75" customHeight="1" hidden="1" outlineLevel="2">
      <c r="B1077" s="65" t="s">
        <v>408</v>
      </c>
      <c r="C1077" s="65" t="s">
        <v>409</v>
      </c>
      <c r="D1077" s="15">
        <v>42894</v>
      </c>
      <c r="E1077" s="65" t="s">
        <v>77</v>
      </c>
      <c r="F1077" s="31">
        <v>59</v>
      </c>
      <c r="G1077" s="18" t="e">
        <f>ROUNDUP(DATEDIF(D1077,$B$123,"d")/7,0)</f>
        <v>#VALUE!</v>
      </c>
      <c r="H1077" s="19">
        <v>63421885</v>
      </c>
      <c r="I1077" s="19">
        <v>42257</v>
      </c>
      <c r="J1077" s="19">
        <v>102319933</v>
      </c>
      <c r="K1077" s="20">
        <f t="shared" si="160"/>
        <v>-0.3801609995190282</v>
      </c>
      <c r="L1077" s="19">
        <v>165645058</v>
      </c>
      <c r="M1077" s="19">
        <v>108795</v>
      </c>
    </row>
    <row r="1078" spans="2:13" ht="15.75" customHeight="1" hidden="1" outlineLevel="2">
      <c r="B1078" s="65" t="s">
        <v>408</v>
      </c>
      <c r="C1078" s="65" t="s">
        <v>409</v>
      </c>
      <c r="D1078" s="15">
        <v>42894</v>
      </c>
      <c r="E1078" s="65" t="s">
        <v>77</v>
      </c>
      <c r="F1078" s="31">
        <v>59</v>
      </c>
      <c r="G1078" s="18" t="e">
        <f>ROUNDUP(DATEDIF(D1078,$B$122,"d")/7,0)</f>
        <v>#VALUE!</v>
      </c>
      <c r="H1078" s="19">
        <v>22988240</v>
      </c>
      <c r="I1078" s="19">
        <v>15530</v>
      </c>
      <c r="J1078" s="19">
        <v>63421885</v>
      </c>
      <c r="K1078" s="20">
        <f t="shared" si="160"/>
        <v>-0.6375345828967398</v>
      </c>
      <c r="L1078" s="19">
        <v>188464243</v>
      </c>
      <c r="M1078" s="19">
        <v>124204</v>
      </c>
    </row>
    <row r="1079" spans="2:13" ht="15.75" customHeight="1" hidden="1" outlineLevel="2">
      <c r="B1079" s="65" t="s">
        <v>408</v>
      </c>
      <c r="C1079" s="65" t="s">
        <v>409</v>
      </c>
      <c r="D1079" s="15">
        <v>42894</v>
      </c>
      <c r="E1079" s="65" t="s">
        <v>77</v>
      </c>
      <c r="F1079" s="31">
        <v>59</v>
      </c>
      <c r="G1079" s="18" t="e">
        <f aca="true" t="shared" si="161" ref="G1079:G1080">ROUNDUP(DATEDIF(D1079,$B$128,"d")/7,0)</f>
        <v>#VALUE!</v>
      </c>
      <c r="H1079" s="19">
        <v>15271390</v>
      </c>
      <c r="I1079" s="19">
        <v>10183</v>
      </c>
      <c r="J1079" s="19">
        <v>22988240</v>
      </c>
      <c r="K1079" s="20">
        <f t="shared" si="160"/>
        <v>-0.33568685554005007</v>
      </c>
      <c r="L1079" s="19">
        <v>203735633</v>
      </c>
      <c r="M1079" s="19">
        <v>134387</v>
      </c>
    </row>
    <row r="1080" spans="2:13" ht="15.75" customHeight="1" hidden="1" outlineLevel="2">
      <c r="B1080" s="65" t="s">
        <v>408</v>
      </c>
      <c r="C1080" s="65" t="s">
        <v>409</v>
      </c>
      <c r="D1080" s="15">
        <v>42894</v>
      </c>
      <c r="E1080" s="65" t="s">
        <v>77</v>
      </c>
      <c r="F1080" s="31">
        <v>59</v>
      </c>
      <c r="G1080" s="18" t="e">
        <f t="shared" si="161"/>
        <v>#VALUE!</v>
      </c>
      <c r="H1080" s="19">
        <v>7616080</v>
      </c>
      <c r="I1080" s="19">
        <v>4921</v>
      </c>
      <c r="J1080" s="19">
        <v>15271390</v>
      </c>
      <c r="K1080" s="20">
        <f t="shared" si="160"/>
        <v>-0.5012844279400893</v>
      </c>
      <c r="L1080" s="19">
        <v>211351713</v>
      </c>
      <c r="M1080" s="19">
        <v>139308</v>
      </c>
    </row>
    <row r="1081" spans="2:13" ht="15.75" customHeight="1" hidden="1" outlineLevel="2">
      <c r="B1081" s="65" t="s">
        <v>408</v>
      </c>
      <c r="C1081" s="65" t="s">
        <v>409</v>
      </c>
      <c r="D1081" s="15">
        <v>42894</v>
      </c>
      <c r="E1081" s="65" t="s">
        <v>77</v>
      </c>
      <c r="F1081" s="31">
        <v>59</v>
      </c>
      <c r="G1081" s="18" t="e">
        <f>ROUNDUP(DATEDIF(D1081,$B$131,"d")/7,0)</f>
        <v>#VALUE!</v>
      </c>
      <c r="H1081" s="19">
        <v>3823888</v>
      </c>
      <c r="I1081" s="19">
        <v>2430</v>
      </c>
      <c r="J1081" s="19">
        <v>7616080</v>
      </c>
      <c r="K1081" s="20">
        <f t="shared" si="160"/>
        <v>-0.4979191395048371</v>
      </c>
      <c r="L1081" s="19">
        <v>215175601</v>
      </c>
      <c r="M1081" s="19">
        <v>141738</v>
      </c>
    </row>
    <row r="1082" spans="2:13" ht="15.75" customHeight="1" hidden="1" outlineLevel="2">
      <c r="B1082" s="44" t="s">
        <v>408</v>
      </c>
      <c r="C1082" s="44" t="s">
        <v>409</v>
      </c>
      <c r="D1082" s="15">
        <v>42894</v>
      </c>
      <c r="E1082" s="16" t="s">
        <v>77</v>
      </c>
      <c r="F1082" s="17">
        <v>59</v>
      </c>
      <c r="G1082" s="18" t="e">
        <f>ROUNDUP(DATEDIF(D1082,$B$134,"d")/7,0)</f>
        <v>#VALUE!</v>
      </c>
      <c r="H1082" s="19">
        <v>2509767</v>
      </c>
      <c r="I1082" s="19">
        <v>1766</v>
      </c>
      <c r="J1082" s="19">
        <v>3823888</v>
      </c>
      <c r="K1082" s="20">
        <f t="shared" si="160"/>
        <v>-0.34366095450494366</v>
      </c>
      <c r="L1082" s="19">
        <v>217765058</v>
      </c>
      <c r="M1082" s="19">
        <v>143583</v>
      </c>
    </row>
    <row r="1083" spans="2:13" ht="15.75" customHeight="1" hidden="1" outlineLevel="2">
      <c r="B1083" s="44" t="s">
        <v>408</v>
      </c>
      <c r="C1083" s="44" t="s">
        <v>409</v>
      </c>
      <c r="D1083" s="15">
        <v>42894</v>
      </c>
      <c r="E1083" s="16" t="s">
        <v>77</v>
      </c>
      <c r="F1083" s="17">
        <v>59</v>
      </c>
      <c r="G1083" s="18" t="e">
        <f aca="true" t="shared" si="162" ref="G1083:G1084">ROUNDUP(DATEDIF(D1083,$B$140,"d")/7,0)</f>
        <v>#VALUE!</v>
      </c>
      <c r="H1083" s="19">
        <v>2438990</v>
      </c>
      <c r="I1083" s="19">
        <v>1785</v>
      </c>
      <c r="J1083" s="19">
        <v>2509767</v>
      </c>
      <c r="K1083" s="20">
        <f t="shared" si="160"/>
        <v>-0.028200625795143534</v>
      </c>
      <c r="L1083" s="19">
        <v>220227748</v>
      </c>
      <c r="M1083" s="19">
        <v>145384</v>
      </c>
    </row>
    <row r="1084" spans="2:13" ht="15.75" customHeight="1" hidden="1" outlineLevel="2">
      <c r="B1084" s="44" t="s">
        <v>408</v>
      </c>
      <c r="C1084" s="44" t="s">
        <v>409</v>
      </c>
      <c r="D1084" s="15">
        <v>42894</v>
      </c>
      <c r="E1084" s="16" t="s">
        <v>77</v>
      </c>
      <c r="F1084" s="17">
        <v>59</v>
      </c>
      <c r="G1084" s="18" t="e">
        <f t="shared" si="162"/>
        <v>#VALUE!</v>
      </c>
      <c r="H1084" s="19">
        <v>1348163</v>
      </c>
      <c r="I1084" s="19">
        <v>896</v>
      </c>
      <c r="J1084" s="19">
        <v>2438990</v>
      </c>
      <c r="K1084" s="20">
        <f t="shared" si="160"/>
        <v>-0.44724537615980386</v>
      </c>
      <c r="L1084" s="19">
        <v>221216201</v>
      </c>
      <c r="M1084" s="19">
        <v>146301</v>
      </c>
    </row>
    <row r="1085" spans="2:13" ht="15.75" customHeight="1" hidden="1" outlineLevel="2">
      <c r="B1085" s="44" t="s">
        <v>408</v>
      </c>
      <c r="C1085" s="44" t="s">
        <v>409</v>
      </c>
      <c r="D1085" s="15">
        <v>42894</v>
      </c>
      <c r="E1085" s="16" t="s">
        <v>77</v>
      </c>
      <c r="F1085" s="17">
        <v>59</v>
      </c>
      <c r="G1085" s="18" t="e">
        <f>ROUNDUP(DATEDIF(D1085,$B$152,"d")/7,0)</f>
        <v>#VALUE!</v>
      </c>
      <c r="H1085" s="19">
        <v>300375</v>
      </c>
      <c r="I1085" s="19">
        <v>199</v>
      </c>
      <c r="J1085" s="19">
        <v>1348163</v>
      </c>
      <c r="K1085" s="20">
        <f t="shared" si="160"/>
        <v>-0.7771968226393989</v>
      </c>
      <c r="L1085" s="19">
        <v>221516576</v>
      </c>
      <c r="M1085" s="19">
        <v>146500</v>
      </c>
    </row>
    <row r="1086" spans="2:13" ht="15.75" customHeight="1" hidden="1" outlineLevel="2">
      <c r="B1086" s="44" t="s">
        <v>408</v>
      </c>
      <c r="C1086" s="44" t="s">
        <v>409</v>
      </c>
      <c r="D1086" s="15">
        <v>42894</v>
      </c>
      <c r="E1086" s="16" t="s">
        <v>77</v>
      </c>
      <c r="F1086" s="17">
        <v>59</v>
      </c>
      <c r="G1086" s="18" t="e">
        <f>ROUNDUP(DATEDIF(D1086,$B$154,"d")/7,0)</f>
        <v>#VALUE!</v>
      </c>
      <c r="H1086" s="19">
        <v>62430</v>
      </c>
      <c r="I1086" s="19">
        <v>87</v>
      </c>
      <c r="J1086" s="19">
        <v>0</v>
      </c>
      <c r="K1086" s="20">
        <f t="shared" si="160"/>
        <v>0</v>
      </c>
      <c r="L1086" s="19">
        <v>221579006</v>
      </c>
      <c r="M1086" s="19">
        <v>146587</v>
      </c>
    </row>
    <row r="1087" spans="1:13" s="28" customFormat="1" ht="15.75" customHeight="1" hidden="1" outlineLevel="1">
      <c r="A1087" s="28">
        <v>1</v>
      </c>
      <c r="B1087" s="46" t="s">
        <v>410</v>
      </c>
      <c r="C1087" s="46"/>
      <c r="D1087" s="23"/>
      <c r="E1087" s="24"/>
      <c r="F1087" s="25"/>
      <c r="G1087" s="26"/>
      <c r="H1087" s="23">
        <f>SUBTOTAL(9,'2017.01.02. - 2017.12.31.  alapadatok'!$H$1076:$H$1086)</f>
        <v>222101141</v>
      </c>
      <c r="I1087" s="23">
        <f>SUBTOTAL(9,'2017.01.02. - 2017.12.31.  alapadatok'!$I$1076:$I$1086)</f>
        <v>146716</v>
      </c>
      <c r="J1087" s="23"/>
      <c r="K1087" s="27"/>
      <c r="L1087" s="23"/>
      <c r="M1087" s="23"/>
    </row>
    <row r="1088" spans="2:13" ht="15.75" customHeight="1" hidden="1" outlineLevel="2">
      <c r="B1088" s="44" t="s">
        <v>411</v>
      </c>
      <c r="C1088" s="44" t="s">
        <v>412</v>
      </c>
      <c r="D1088" s="15">
        <v>43048</v>
      </c>
      <c r="E1088" s="16" t="s">
        <v>60</v>
      </c>
      <c r="F1088" s="17"/>
      <c r="G1088" s="18" t="e">
        <f>ROUNDUP(DATEDIF(D1088,$B$219,"d")/7,0)</f>
        <v>#VALUE!</v>
      </c>
      <c r="H1088" s="19">
        <v>73490926</v>
      </c>
      <c r="I1088" s="19">
        <v>54073</v>
      </c>
      <c r="J1088" s="19"/>
      <c r="K1088" s="20"/>
      <c r="L1088" s="19">
        <v>73490926</v>
      </c>
      <c r="M1088" s="19">
        <v>54073</v>
      </c>
    </row>
    <row r="1089" spans="2:13" ht="15.75" customHeight="1" hidden="1" outlineLevel="2">
      <c r="B1089" s="34" t="s">
        <v>411</v>
      </c>
      <c r="C1089" s="34" t="s">
        <v>412</v>
      </c>
      <c r="D1089" s="15">
        <v>43048</v>
      </c>
      <c r="E1089" s="16" t="s">
        <v>60</v>
      </c>
      <c r="F1089" s="17"/>
      <c r="G1089" s="18" t="e">
        <f>ROUNDUP(DATEDIF(D1089,$B$222,"d")/7,0)</f>
        <v>#VALUE!</v>
      </c>
      <c r="H1089" s="19">
        <v>50967340</v>
      </c>
      <c r="I1089" s="36">
        <v>36621</v>
      </c>
      <c r="J1089" s="19">
        <v>73490926</v>
      </c>
      <c r="K1089" s="20">
        <f aca="true" t="shared" si="163" ref="K1089:K1095">IF(J1089&lt;&gt;0,-(J1089-H1089)/J1089,"")</f>
        <v>-0.30648118381308737</v>
      </c>
      <c r="L1089" s="19">
        <v>124515936</v>
      </c>
      <c r="M1089" s="36">
        <v>90776</v>
      </c>
    </row>
    <row r="1090" spans="2:13" ht="15.75" customHeight="1" hidden="1" outlineLevel="2">
      <c r="B1090" s="34" t="s">
        <v>411</v>
      </c>
      <c r="C1090" s="34" t="s">
        <v>412</v>
      </c>
      <c r="D1090" s="15">
        <v>43048</v>
      </c>
      <c r="E1090" s="16" t="s">
        <v>60</v>
      </c>
      <c r="F1090" s="17"/>
      <c r="G1090" s="18" t="e">
        <f>ROUNDUP(DATEDIF(D1090,$B$226,"d")/7,0)</f>
        <v>#VALUE!</v>
      </c>
      <c r="H1090" s="19">
        <v>28826310</v>
      </c>
      <c r="I1090" s="36">
        <v>20251</v>
      </c>
      <c r="J1090" s="19">
        <v>50967340</v>
      </c>
      <c r="K1090" s="20">
        <f t="shared" si="163"/>
        <v>-0.4344160397619338</v>
      </c>
      <c r="L1090" s="19">
        <v>153345846</v>
      </c>
      <c r="M1090" s="36">
        <v>111031</v>
      </c>
    </row>
    <row r="1091" spans="2:13" ht="15.75" customHeight="1" hidden="1" outlineLevel="2">
      <c r="B1091" s="34" t="s">
        <v>411</v>
      </c>
      <c r="C1091" s="34" t="s">
        <v>412</v>
      </c>
      <c r="D1091" s="15">
        <v>43048</v>
      </c>
      <c r="E1091" s="16" t="s">
        <v>60</v>
      </c>
      <c r="F1091" s="17"/>
      <c r="G1091" s="18" t="e">
        <f>ROUNDUP(DATEDIF(D1091,$B$227,"d")/7,0)</f>
        <v>#VALUE!</v>
      </c>
      <c r="H1091" s="19">
        <v>20268890</v>
      </c>
      <c r="I1091" s="36">
        <v>14111</v>
      </c>
      <c r="J1091" s="19">
        <v>28826310</v>
      </c>
      <c r="K1091" s="20">
        <f t="shared" si="163"/>
        <v>-0.29686144359094174</v>
      </c>
      <c r="L1091" s="19">
        <v>173622926</v>
      </c>
      <c r="M1091" s="36">
        <v>125153</v>
      </c>
    </row>
    <row r="1092" spans="2:13" ht="15.75" customHeight="1" hidden="1" outlineLevel="2">
      <c r="B1092" s="34" t="s">
        <v>411</v>
      </c>
      <c r="C1092" s="34" t="s">
        <v>412</v>
      </c>
      <c r="D1092" s="15">
        <v>43048</v>
      </c>
      <c r="E1092" s="16" t="s">
        <v>60</v>
      </c>
      <c r="F1092" s="17"/>
      <c r="G1092" s="18" t="e">
        <f>ROUNDUP(DATEDIF(D1092,$B$232,"d")/7,0)</f>
        <v>#VALUE!</v>
      </c>
      <c r="H1092" s="19">
        <v>12710510</v>
      </c>
      <c r="I1092" s="19">
        <v>8612</v>
      </c>
      <c r="J1092" s="19">
        <v>20268890</v>
      </c>
      <c r="K1092" s="20">
        <f t="shared" si="163"/>
        <v>-0.37290547237663235</v>
      </c>
      <c r="L1092" s="19">
        <v>186333436</v>
      </c>
      <c r="M1092" s="19">
        <v>133765</v>
      </c>
    </row>
    <row r="1093" spans="2:13" ht="15.75" customHeight="1" hidden="1" outlineLevel="2">
      <c r="B1093" s="34" t="s">
        <v>411</v>
      </c>
      <c r="C1093" s="34" t="s">
        <v>412</v>
      </c>
      <c r="D1093" s="15">
        <v>43048</v>
      </c>
      <c r="E1093" s="16" t="s">
        <v>60</v>
      </c>
      <c r="F1093" s="17"/>
      <c r="G1093" s="35" t="e">
        <f>ROUNDUP(DATEDIF(D1093,$B$237,"d")/7,0)</f>
        <v>#VALUE!</v>
      </c>
      <c r="H1093" s="19">
        <v>6981200</v>
      </c>
      <c r="I1093" s="36">
        <v>4704</v>
      </c>
      <c r="J1093" s="19">
        <v>12710510</v>
      </c>
      <c r="K1093" s="20">
        <f t="shared" si="163"/>
        <v>-0.45075374630915677</v>
      </c>
      <c r="L1093" s="19">
        <v>196207847</v>
      </c>
      <c r="M1093" s="36">
        <v>140844</v>
      </c>
    </row>
    <row r="1094" spans="2:13" ht="15.75" customHeight="1" hidden="1" outlineLevel="2">
      <c r="B1094" s="34" t="s">
        <v>411</v>
      </c>
      <c r="C1094" s="34" t="s">
        <v>412</v>
      </c>
      <c r="D1094" s="15">
        <v>43048</v>
      </c>
      <c r="E1094" s="16" t="s">
        <v>60</v>
      </c>
      <c r="F1094" s="17"/>
      <c r="G1094" s="18" t="e">
        <f>ROUNDUP(DATEDIF(D1094,$B$239,"d")/7,0)</f>
        <v>#VALUE!</v>
      </c>
      <c r="H1094" s="19">
        <v>4418290</v>
      </c>
      <c r="I1094" s="19">
        <v>3008</v>
      </c>
      <c r="J1094" s="19">
        <v>6981200</v>
      </c>
      <c r="K1094" s="20">
        <f t="shared" si="163"/>
        <v>-0.36711596860138657</v>
      </c>
      <c r="L1094" s="19">
        <v>200664837</v>
      </c>
      <c r="M1094" s="19">
        <v>143896</v>
      </c>
    </row>
    <row r="1095" spans="2:13" ht="15.75" customHeight="1" hidden="1" outlineLevel="2">
      <c r="B1095" s="34" t="s">
        <v>411</v>
      </c>
      <c r="C1095" s="34" t="s">
        <v>412</v>
      </c>
      <c r="D1095" s="15">
        <v>43048</v>
      </c>
      <c r="E1095" s="16" t="s">
        <v>60</v>
      </c>
      <c r="F1095" s="17"/>
      <c r="G1095" s="18" t="e">
        <f>ROUNDUP(DATEDIF(D1095,$B$284,"d")/7,0)</f>
        <v>#VALUE!</v>
      </c>
      <c r="H1095" s="19">
        <v>1523180</v>
      </c>
      <c r="I1095" s="19">
        <v>978</v>
      </c>
      <c r="J1095" s="19">
        <v>1638220</v>
      </c>
      <c r="K1095" s="20">
        <f t="shared" si="163"/>
        <v>-0.07022255863070893</v>
      </c>
      <c r="L1095" s="19">
        <v>202194557</v>
      </c>
      <c r="M1095" s="19">
        <v>144880</v>
      </c>
    </row>
    <row r="1096" spans="1:13" s="28" customFormat="1" ht="15.75" customHeight="1" hidden="1" outlineLevel="1">
      <c r="A1096" s="28">
        <v>1</v>
      </c>
      <c r="B1096" s="37" t="s">
        <v>413</v>
      </c>
      <c r="C1096" s="37"/>
      <c r="D1096" s="23"/>
      <c r="E1096" s="24"/>
      <c r="F1096" s="25"/>
      <c r="G1096" s="26"/>
      <c r="H1096" s="23">
        <f>SUBTOTAL(9,'2017.01.02. - 2017.12.31.  alapadatok'!$H$1088:$H$1095)</f>
        <v>199186646</v>
      </c>
      <c r="I1096" s="23">
        <f>SUBTOTAL(9,'2017.01.02. - 2017.12.31.  alapadatok'!$I$1088:$I$1095)</f>
        <v>142358</v>
      </c>
      <c r="J1096" s="23"/>
      <c r="K1096" s="27"/>
      <c r="L1096" s="23"/>
      <c r="M1096" s="23"/>
    </row>
    <row r="1097" spans="2:13" ht="15.75" customHeight="1" hidden="1" outlineLevel="2">
      <c r="B1097" s="34" t="s">
        <v>414</v>
      </c>
      <c r="C1097" s="34" t="s">
        <v>415</v>
      </c>
      <c r="D1097" s="15">
        <v>43020</v>
      </c>
      <c r="E1097" s="16" t="s">
        <v>40</v>
      </c>
      <c r="F1097" s="17">
        <v>45</v>
      </c>
      <c r="G1097" s="18" t="e">
        <f>ROUNDUP(DATEDIF(D1097,$B$197,"d")/7,0)</f>
        <v>#VALUE!</v>
      </c>
      <c r="H1097" s="19">
        <v>16304225</v>
      </c>
      <c r="I1097" s="19">
        <v>12811</v>
      </c>
      <c r="J1097" s="19"/>
      <c r="K1097" s="20"/>
      <c r="L1097" s="19">
        <v>16304225</v>
      </c>
      <c r="M1097" s="19">
        <v>12811</v>
      </c>
    </row>
    <row r="1098" spans="2:13" ht="15.75" customHeight="1" hidden="1" outlineLevel="2">
      <c r="B1098" s="34" t="s">
        <v>414</v>
      </c>
      <c r="C1098" s="34" t="s">
        <v>415</v>
      </c>
      <c r="D1098" s="15">
        <v>43020</v>
      </c>
      <c r="E1098" s="16" t="s">
        <v>40</v>
      </c>
      <c r="F1098" s="17">
        <v>45</v>
      </c>
      <c r="G1098" s="18" t="e">
        <f>ROUNDUP(DATEDIF(D1098,$B$207,"d")/7,0)</f>
        <v>#VALUE!</v>
      </c>
      <c r="H1098" s="19">
        <v>15902548</v>
      </c>
      <c r="I1098" s="19">
        <v>12474</v>
      </c>
      <c r="J1098" s="19">
        <v>16304225</v>
      </c>
      <c r="K1098" s="20">
        <f aca="true" t="shared" si="164" ref="K1098:K1102">IF(J1098&lt;&gt;0,-(J1098-H1098)/J1098,"")</f>
        <v>-0.024636374927357787</v>
      </c>
      <c r="L1098" s="19">
        <v>32206773</v>
      </c>
      <c r="M1098" s="19">
        <v>25285</v>
      </c>
    </row>
    <row r="1099" spans="2:13" ht="15.75" customHeight="1" hidden="1" outlineLevel="2">
      <c r="B1099" s="30" t="s">
        <v>414</v>
      </c>
      <c r="C1099" s="30" t="s">
        <v>415</v>
      </c>
      <c r="D1099" s="53">
        <v>43020</v>
      </c>
      <c r="E1099" s="30" t="s">
        <v>40</v>
      </c>
      <c r="F1099" s="30">
        <v>45</v>
      </c>
      <c r="G1099" s="18" t="e">
        <f>ROUNDUP(DATEDIF(D1099,$B$208,"d")/7,0)</f>
        <v>#VALUE!</v>
      </c>
      <c r="H1099" s="19">
        <v>8711805</v>
      </c>
      <c r="I1099" s="19">
        <v>8838</v>
      </c>
      <c r="J1099" s="19">
        <v>15902548</v>
      </c>
      <c r="K1099" s="20">
        <f t="shared" si="164"/>
        <v>-0.45217552558244123</v>
      </c>
      <c r="L1099" s="19">
        <v>40918578</v>
      </c>
      <c r="M1099" s="19">
        <v>34123</v>
      </c>
    </row>
    <row r="1100" spans="2:13" ht="15.75" customHeight="1" hidden="1" outlineLevel="2">
      <c r="B1100" s="30" t="s">
        <v>414</v>
      </c>
      <c r="C1100" s="30" t="s">
        <v>415</v>
      </c>
      <c r="D1100" s="53">
        <v>43020</v>
      </c>
      <c r="E1100" s="30" t="s">
        <v>40</v>
      </c>
      <c r="F1100" s="30">
        <v>45</v>
      </c>
      <c r="G1100" s="18" t="e">
        <f>ROUNDUP(DATEDIF(D1100,$B$213,"d")/7,0)</f>
        <v>#VALUE!</v>
      </c>
      <c r="H1100" s="19">
        <v>5257985</v>
      </c>
      <c r="I1100" s="19">
        <v>4065</v>
      </c>
      <c r="J1100" s="19">
        <v>8711805</v>
      </c>
      <c r="K1100" s="20">
        <f t="shared" si="164"/>
        <v>-0.39645285908029393</v>
      </c>
      <c r="L1100" s="19">
        <v>46207970</v>
      </c>
      <c r="M1100" s="19">
        <v>38231</v>
      </c>
    </row>
    <row r="1101" spans="2:13" ht="15.75" customHeight="1" hidden="1" outlineLevel="2">
      <c r="B1101" s="30" t="s">
        <v>414</v>
      </c>
      <c r="C1101" s="30" t="s">
        <v>415</v>
      </c>
      <c r="D1101" s="53">
        <v>43020</v>
      </c>
      <c r="E1101" s="30" t="s">
        <v>40</v>
      </c>
      <c r="F1101" s="30">
        <v>45</v>
      </c>
      <c r="G1101" s="18" t="e">
        <f>ROUNDUP(DATEDIF(D1101,$B$219,"d")/7,0)</f>
        <v>#VALUE!</v>
      </c>
      <c r="H1101" s="19">
        <v>1923470</v>
      </c>
      <c r="I1101" s="19">
        <v>1593</v>
      </c>
      <c r="J1101" s="19">
        <v>5257985</v>
      </c>
      <c r="K1101" s="20">
        <f t="shared" si="164"/>
        <v>-0.6341811549481408</v>
      </c>
      <c r="L1101" s="19">
        <v>48147005</v>
      </c>
      <c r="M1101" s="19">
        <v>39828</v>
      </c>
    </row>
    <row r="1102" spans="2:13" ht="15.75" customHeight="1" hidden="1" outlineLevel="2">
      <c r="B1102" s="30" t="s">
        <v>414</v>
      </c>
      <c r="C1102" s="30" t="s">
        <v>415</v>
      </c>
      <c r="D1102" s="53">
        <v>43020</v>
      </c>
      <c r="E1102" s="30" t="s">
        <v>40</v>
      </c>
      <c r="F1102" s="30">
        <v>45</v>
      </c>
      <c r="G1102" s="18" t="e">
        <f>ROUNDUP(DATEDIF(D1102,$B$222,"d")/7,0)</f>
        <v>#VALUE!</v>
      </c>
      <c r="H1102" s="19">
        <v>1613275</v>
      </c>
      <c r="I1102" s="19">
        <v>1298</v>
      </c>
      <c r="J1102" s="19">
        <v>1923470</v>
      </c>
      <c r="K1102" s="20">
        <f t="shared" si="164"/>
        <v>-0.16126843673153207</v>
      </c>
      <c r="L1102" s="19">
        <v>49760280</v>
      </c>
      <c r="M1102" s="19">
        <v>41126</v>
      </c>
    </row>
    <row r="1103" spans="1:13" s="28" customFormat="1" ht="15.75" customHeight="1" hidden="1" outlineLevel="1">
      <c r="A1103" s="28">
        <v>1</v>
      </c>
      <c r="B1103" s="23" t="s">
        <v>416</v>
      </c>
      <c r="C1103" s="23"/>
      <c r="D1103" s="60"/>
      <c r="E1103" s="23"/>
      <c r="F1103" s="23"/>
      <c r="G1103" s="26"/>
      <c r="H1103" s="23">
        <f>SUBTOTAL(9,'2017.01.02. - 2017.12.31.  alapadatok'!$H$1097:$H$1102)</f>
        <v>49713308</v>
      </c>
      <c r="I1103" s="23">
        <f>SUBTOTAL(9,'2017.01.02. - 2017.12.31.  alapadatok'!$I$1097:$I$1102)</f>
        <v>41079</v>
      </c>
      <c r="J1103" s="23"/>
      <c r="K1103" s="27"/>
      <c r="L1103" s="23"/>
      <c r="M1103" s="23"/>
    </row>
    <row r="1104" spans="2:13" ht="15.75" customHeight="1" hidden="1" outlineLevel="2">
      <c r="B1104" s="30" t="s">
        <v>417</v>
      </c>
      <c r="C1104" s="30" t="s">
        <v>418</v>
      </c>
      <c r="D1104" s="53">
        <v>42621</v>
      </c>
      <c r="E1104" s="30" t="s">
        <v>29</v>
      </c>
      <c r="F1104" s="30">
        <v>1</v>
      </c>
      <c r="G1104" s="18" t="e">
        <f>ROUNDUP(DATEDIF(D1104,$B$56,"d")/7,0)</f>
        <v>#VALUE!</v>
      </c>
      <c r="H1104" s="19">
        <v>41880</v>
      </c>
      <c r="I1104" s="19">
        <v>55</v>
      </c>
      <c r="J1104" s="19"/>
      <c r="K1104" s="20"/>
      <c r="L1104" s="19">
        <v>60298726</v>
      </c>
      <c r="M1104" s="19">
        <v>47654</v>
      </c>
    </row>
    <row r="1105" spans="2:13" ht="15.75" customHeight="1" hidden="1" outlineLevel="2">
      <c r="B1105" s="44" t="s">
        <v>417</v>
      </c>
      <c r="C1105" s="44" t="s">
        <v>418</v>
      </c>
      <c r="D1105" s="15">
        <v>42621</v>
      </c>
      <c r="E1105" s="45" t="s">
        <v>29</v>
      </c>
      <c r="F1105" s="71">
        <v>1</v>
      </c>
      <c r="G1105" s="18" t="e">
        <f>ROUNDUP(DATEDIF(D1105,$B$67,"d")/7,0)</f>
        <v>#VALUE!</v>
      </c>
      <c r="H1105" s="19">
        <v>93420</v>
      </c>
      <c r="I1105" s="19">
        <v>112</v>
      </c>
      <c r="J1105" s="19"/>
      <c r="K1105" s="20">
        <f aca="true" t="shared" si="165" ref="K1105:K1106">IF(J1105&lt;&gt;0,-(J1105-H1105)/J1105,"")</f>
        <v>0</v>
      </c>
      <c r="L1105" s="19">
        <v>60392146</v>
      </c>
      <c r="M1105" s="19">
        <v>47766</v>
      </c>
    </row>
    <row r="1106" spans="2:13" ht="15.75" customHeight="1" hidden="1" outlineLevel="2">
      <c r="B1106" s="44" t="s">
        <v>417</v>
      </c>
      <c r="C1106" s="44" t="s">
        <v>418</v>
      </c>
      <c r="D1106" s="15">
        <v>42621</v>
      </c>
      <c r="E1106" s="45" t="s">
        <v>29</v>
      </c>
      <c r="F1106" s="71">
        <v>1</v>
      </c>
      <c r="G1106" s="18" t="e">
        <f>ROUNDUP(DATEDIF(D1106,$B$65,"d")/7,0)</f>
        <v>#VALUE!</v>
      </c>
      <c r="H1106" s="19">
        <v>45030</v>
      </c>
      <c r="I1106" s="19">
        <v>57</v>
      </c>
      <c r="J1106" s="19">
        <v>93420</v>
      </c>
      <c r="K1106" s="20">
        <f t="shared" si="165"/>
        <v>-0.5179833012202955</v>
      </c>
      <c r="L1106" s="19">
        <v>60437176</v>
      </c>
      <c r="M1106" s="19">
        <v>47823</v>
      </c>
    </row>
    <row r="1107" spans="1:13" s="28" customFormat="1" ht="15.75" customHeight="1" hidden="1" outlineLevel="1">
      <c r="A1107" s="28">
        <v>1</v>
      </c>
      <c r="B1107" s="46" t="s">
        <v>419</v>
      </c>
      <c r="C1107" s="46"/>
      <c r="D1107" s="23"/>
      <c r="E1107" s="24"/>
      <c r="F1107" s="25"/>
      <c r="G1107" s="26"/>
      <c r="H1107" s="23">
        <f>SUBTOTAL(9,'2017.01.02. - 2017.12.31.  alapadatok'!$H$1104:$H$1106)</f>
        <v>180330</v>
      </c>
      <c r="I1107" s="23">
        <f>SUBTOTAL(9,'2017.01.02. - 2017.12.31.  alapadatok'!$I$1104:$I$1106)</f>
        <v>224</v>
      </c>
      <c r="J1107" s="23"/>
      <c r="K1107" s="27"/>
      <c r="L1107" s="23"/>
      <c r="M1107" s="23"/>
    </row>
    <row r="1108" spans="2:13" ht="15.75" customHeight="1" hidden="1" outlineLevel="2">
      <c r="B1108" s="44" t="s">
        <v>420</v>
      </c>
      <c r="C1108" s="44" t="s">
        <v>421</v>
      </c>
      <c r="D1108" s="15">
        <v>42691</v>
      </c>
      <c r="E1108" s="45" t="s">
        <v>77</v>
      </c>
      <c r="F1108" s="71">
        <v>31</v>
      </c>
      <c r="G1108" s="18" t="e">
        <f>ROUNDUP(DATEDIF(D1108,$B$50,"d")/7,0)</f>
        <v>#VALUE!</v>
      </c>
      <c r="H1108" s="19">
        <v>230460</v>
      </c>
      <c r="I1108" s="19">
        <v>172</v>
      </c>
      <c r="J1108" s="19">
        <v>0</v>
      </c>
      <c r="K1108" s="20">
        <f aca="true" t="shared" si="166" ref="K1108:K1110">IF(J1108&lt;&gt;0,-(J1108-H1108)/J1108,"")</f>
        <v>0</v>
      </c>
      <c r="L1108" s="19">
        <v>36804575</v>
      </c>
      <c r="M1108" s="19">
        <v>25773</v>
      </c>
    </row>
    <row r="1109" spans="2:13" ht="15.75" customHeight="1" hidden="1" outlineLevel="2">
      <c r="B1109" s="44" t="s">
        <v>420</v>
      </c>
      <c r="C1109" s="44" t="s">
        <v>421</v>
      </c>
      <c r="D1109" s="15">
        <v>42691</v>
      </c>
      <c r="E1109" s="45" t="s">
        <v>77</v>
      </c>
      <c r="F1109" s="71">
        <v>31</v>
      </c>
      <c r="G1109" s="18" t="e">
        <f>ROUNDUP(DATEDIF(D1109,$B$52,"d")/7,0)</f>
        <v>#VALUE!</v>
      </c>
      <c r="H1109" s="19">
        <v>179720</v>
      </c>
      <c r="I1109" s="19">
        <v>137</v>
      </c>
      <c r="J1109" s="19">
        <v>230460</v>
      </c>
      <c r="K1109" s="20">
        <f t="shared" si="166"/>
        <v>-0.2201683589343053</v>
      </c>
      <c r="L1109" s="19">
        <v>36984295</v>
      </c>
      <c r="M1109" s="19">
        <v>25910</v>
      </c>
    </row>
    <row r="1110" spans="2:13" ht="15.75" customHeight="1" hidden="1" outlineLevel="2">
      <c r="B1110" s="44" t="s">
        <v>420</v>
      </c>
      <c r="C1110" s="44" t="s">
        <v>421</v>
      </c>
      <c r="D1110" s="15">
        <v>42691</v>
      </c>
      <c r="E1110" s="45" t="s">
        <v>77</v>
      </c>
      <c r="F1110" s="71">
        <v>31</v>
      </c>
      <c r="G1110" s="18" t="e">
        <f>ROUNDUP(DATEDIF(D1110,$B$56,"d")/7,0)</f>
        <v>#VALUE!</v>
      </c>
      <c r="H1110" s="19">
        <v>142180</v>
      </c>
      <c r="I1110" s="19">
        <v>102</v>
      </c>
      <c r="J1110" s="19">
        <v>179720</v>
      </c>
      <c r="K1110" s="20">
        <f t="shared" si="166"/>
        <v>-0.20888048074782994</v>
      </c>
      <c r="L1110" s="19">
        <v>37126475</v>
      </c>
      <c r="M1110" s="19">
        <v>26012</v>
      </c>
    </row>
    <row r="1111" spans="1:13" s="28" customFormat="1" ht="15.75" customHeight="1" hidden="1" outlineLevel="1">
      <c r="A1111" s="28">
        <v>1</v>
      </c>
      <c r="B1111" s="46" t="s">
        <v>422</v>
      </c>
      <c r="C1111" s="46"/>
      <c r="D1111" s="23"/>
      <c r="E1111" s="24"/>
      <c r="F1111" s="25"/>
      <c r="G1111" s="26"/>
      <c r="H1111" s="23">
        <f>SUBTOTAL(9,'2017.01.02. - 2017.12.31.  alapadatok'!$H$1108:$H$1110)</f>
        <v>552360</v>
      </c>
      <c r="I1111" s="23">
        <f>SUBTOTAL(9,'2017.01.02. - 2017.12.31.  alapadatok'!$I$1108:$I$1110)</f>
        <v>411</v>
      </c>
      <c r="J1111" s="23"/>
      <c r="K1111" s="27"/>
      <c r="L1111" s="23"/>
      <c r="M1111" s="23"/>
    </row>
    <row r="1112" spans="2:13" ht="15.75" customHeight="1" hidden="1" outlineLevel="2">
      <c r="B1112" s="44" t="s">
        <v>423</v>
      </c>
      <c r="C1112" s="44" t="s">
        <v>343</v>
      </c>
      <c r="D1112" s="15">
        <v>42698</v>
      </c>
      <c r="E1112" s="45" t="s">
        <v>18</v>
      </c>
      <c r="F1112" s="71"/>
      <c r="G1112" s="18" t="e">
        <f>ROUNDUP(DATEDIF(D1112,$B$67,"d")/7,0)</f>
        <v>#VALUE!</v>
      </c>
      <c r="H1112" s="19">
        <v>17000</v>
      </c>
      <c r="I1112" s="19">
        <v>17</v>
      </c>
      <c r="J1112" s="19"/>
      <c r="K1112" s="20">
        <f aca="true" t="shared" si="167" ref="K1112:K1113">IF(J1112&lt;&gt;0,-(J1112-H1112)/J1112,"")</f>
        <v>0</v>
      </c>
      <c r="L1112" s="19">
        <v>4068319</v>
      </c>
      <c r="M1112" s="19">
        <v>3233</v>
      </c>
    </row>
    <row r="1113" spans="2:13" ht="15.75" customHeight="1" hidden="1" outlineLevel="2">
      <c r="B1113" s="44" t="s">
        <v>423</v>
      </c>
      <c r="C1113" s="44" t="s">
        <v>343</v>
      </c>
      <c r="D1113" s="15">
        <v>42698</v>
      </c>
      <c r="E1113" s="45" t="s">
        <v>18</v>
      </c>
      <c r="F1113" s="71"/>
      <c r="G1113" s="18">
        <v>16</v>
      </c>
      <c r="H1113" s="19">
        <v>53950</v>
      </c>
      <c r="I1113" s="19">
        <v>91</v>
      </c>
      <c r="J1113" s="19"/>
      <c r="K1113" s="20">
        <f t="shared" si="167"/>
        <v>0</v>
      </c>
      <c r="L1113" s="19">
        <v>4276259</v>
      </c>
      <c r="M1113" s="19">
        <v>3557</v>
      </c>
    </row>
    <row r="1114" spans="1:13" s="28" customFormat="1" ht="15.75" customHeight="1" hidden="1" outlineLevel="1">
      <c r="A1114" s="28">
        <v>1</v>
      </c>
      <c r="B1114" s="46" t="s">
        <v>424</v>
      </c>
      <c r="C1114" s="46"/>
      <c r="D1114" s="23"/>
      <c r="E1114" s="24"/>
      <c r="F1114" s="25"/>
      <c r="G1114" s="26"/>
      <c r="H1114" s="23">
        <f>SUBTOTAL(9,'2017.01.02. - 2017.12.31.  alapadatok'!$H$1112:$H$1113)</f>
        <v>70950</v>
      </c>
      <c r="I1114" s="23">
        <f>SUBTOTAL(9,'2017.01.02. - 2017.12.31.  alapadatok'!$I$1112:$I$1113)</f>
        <v>108</v>
      </c>
      <c r="J1114" s="23"/>
      <c r="K1114" s="27"/>
      <c r="L1114" s="23"/>
      <c r="M1114" s="23"/>
    </row>
    <row r="1115" spans="2:13" ht="15.75" customHeight="1" hidden="1" outlineLevel="2">
      <c r="B1115" s="44" t="s">
        <v>425</v>
      </c>
      <c r="C1115" s="44" t="s">
        <v>426</v>
      </c>
      <c r="D1115" s="15">
        <v>42712</v>
      </c>
      <c r="E1115" s="45" t="s">
        <v>40</v>
      </c>
      <c r="F1115" s="71">
        <v>52</v>
      </c>
      <c r="G1115" s="18" t="e">
        <f>ROUNDUP(DATEDIF(D1115,$B$50,"d")/7,0)</f>
        <v>#VALUE!</v>
      </c>
      <c r="H1115" s="19">
        <v>8406110</v>
      </c>
      <c r="I1115" s="19">
        <v>5730</v>
      </c>
      <c r="J1115" s="19">
        <v>18599705</v>
      </c>
      <c r="K1115" s="20">
        <f aca="true" t="shared" si="168" ref="K1115:K1116">IF(J1115&lt;&gt;0,-(J1115-H1115)/J1115,"")</f>
        <v>-0.54805143414909</v>
      </c>
      <c r="L1115" s="19">
        <v>238626681</v>
      </c>
      <c r="M1115" s="19">
        <v>173783</v>
      </c>
    </row>
    <row r="1116" spans="2:13" ht="15.75" customHeight="1" hidden="1" outlineLevel="2">
      <c r="B1116" s="44" t="s">
        <v>425</v>
      </c>
      <c r="C1116" s="44" t="s">
        <v>426</v>
      </c>
      <c r="D1116" s="15">
        <v>42712</v>
      </c>
      <c r="E1116" s="45" t="s">
        <v>40</v>
      </c>
      <c r="F1116" s="71">
        <v>52</v>
      </c>
      <c r="G1116" s="18" t="e">
        <f>ROUNDUP(DATEDIF(D1116,$B$52,"d")/7,0)</f>
        <v>#VALUE!</v>
      </c>
      <c r="H1116" s="19">
        <v>3786925</v>
      </c>
      <c r="I1116" s="19">
        <v>2818</v>
      </c>
      <c r="J1116" s="19">
        <v>8406110</v>
      </c>
      <c r="K1116" s="20">
        <f t="shared" si="168"/>
        <v>-0.5495032779728078</v>
      </c>
      <c r="L1116" s="19">
        <v>242413606</v>
      </c>
      <c r="M1116" s="19">
        <v>176601</v>
      </c>
    </row>
    <row r="1117" spans="2:13" ht="15.75" customHeight="1" hidden="1" outlineLevel="2">
      <c r="B1117" s="44" t="s">
        <v>425</v>
      </c>
      <c r="C1117" s="44" t="s">
        <v>426</v>
      </c>
      <c r="D1117" s="15">
        <v>42712</v>
      </c>
      <c r="E1117" s="45" t="s">
        <v>40</v>
      </c>
      <c r="F1117" s="71"/>
      <c r="G1117" s="18" t="e">
        <f>ROUNDUP(DATEDIF(D1117,$B$43,"d")/7,0)</f>
        <v>#VALUE!</v>
      </c>
      <c r="H1117" s="19">
        <v>4395865</v>
      </c>
      <c r="I1117" s="19">
        <v>3171</v>
      </c>
      <c r="J1117" s="19"/>
      <c r="K1117" s="20"/>
      <c r="L1117" s="19"/>
      <c r="M1117" s="19"/>
    </row>
    <row r="1118" spans="1:13" s="28" customFormat="1" ht="15.75" customHeight="1" hidden="1" outlineLevel="1">
      <c r="A1118" s="28">
        <v>1</v>
      </c>
      <c r="B1118" s="46" t="s">
        <v>427</v>
      </c>
      <c r="C1118" s="46"/>
      <c r="D1118" s="23"/>
      <c r="E1118" s="24"/>
      <c r="F1118" s="25"/>
      <c r="G1118" s="26"/>
      <c r="H1118" s="23">
        <f>SUBTOTAL(9,'2017.01.02. - 2017.12.31.  alapadatok'!$H$1115:$H$1117)</f>
        <v>16588900</v>
      </c>
      <c r="I1118" s="23">
        <f>SUBTOTAL(9,'2017.01.02. - 2017.12.31.  alapadatok'!$I$1115:$I$1117)</f>
        <v>11719</v>
      </c>
      <c r="J1118" s="23"/>
      <c r="K1118" s="27"/>
      <c r="L1118" s="23"/>
      <c r="M1118" s="23"/>
    </row>
    <row r="1119" spans="2:13" ht="15.75" customHeight="1" hidden="1" outlineLevel="2">
      <c r="B1119" s="44" t="s">
        <v>428</v>
      </c>
      <c r="C1119" s="44" t="s">
        <v>429</v>
      </c>
      <c r="D1119" s="15">
        <v>42831</v>
      </c>
      <c r="E1119" s="45" t="s">
        <v>18</v>
      </c>
      <c r="F1119" s="71">
        <v>17</v>
      </c>
      <c r="G1119" s="18" t="e">
        <f>ROUNDUP(DATEDIF(D1119,$B$71,"d")/7,0)</f>
        <v>#VALUE!</v>
      </c>
      <c r="H1119" s="19">
        <v>2175955</v>
      </c>
      <c r="I1119" s="19">
        <v>1688</v>
      </c>
      <c r="J1119" s="19"/>
      <c r="K1119" s="20">
        <f aca="true" t="shared" si="169" ref="K1119:K1135">IF(J1119&lt;&gt;0,-(J1119-H1119)/J1119,"")</f>
        <v>0</v>
      </c>
      <c r="L1119" s="19">
        <v>2175955</v>
      </c>
      <c r="M1119" s="19">
        <v>1688</v>
      </c>
    </row>
    <row r="1120" spans="2:13" ht="15.75" customHeight="1" hidden="1" outlineLevel="2">
      <c r="B1120" s="44" t="s">
        <v>428</v>
      </c>
      <c r="C1120" s="44" t="s">
        <v>429</v>
      </c>
      <c r="D1120" s="15">
        <v>42831</v>
      </c>
      <c r="E1120" s="45" t="s">
        <v>18</v>
      </c>
      <c r="F1120" s="31">
        <v>17</v>
      </c>
      <c r="G1120" s="35" t="e">
        <f>ROUNDUP(DATEDIF(D1120,$B$77,"d")/7,0)</f>
        <v>#VALUE!</v>
      </c>
      <c r="H1120" s="19">
        <v>1152840</v>
      </c>
      <c r="I1120" s="48">
        <v>942</v>
      </c>
      <c r="J1120" s="30">
        <v>2175955</v>
      </c>
      <c r="K1120" s="30">
        <f t="shared" si="169"/>
        <v>-0.47019124935947665</v>
      </c>
      <c r="L1120" s="30">
        <v>3328795</v>
      </c>
      <c r="M1120" s="30">
        <v>2630</v>
      </c>
    </row>
    <row r="1121" spans="2:13" ht="15.75" customHeight="1" hidden="1" outlineLevel="2">
      <c r="B1121" s="65" t="s">
        <v>428</v>
      </c>
      <c r="C1121" s="65" t="s">
        <v>429</v>
      </c>
      <c r="D1121" s="66">
        <v>42831</v>
      </c>
      <c r="E1121" s="65" t="s">
        <v>18</v>
      </c>
      <c r="F1121" s="71">
        <v>17</v>
      </c>
      <c r="G1121" s="18" t="e">
        <f>ROUNDUP(DATEDIF(D1121,$B$82,"d")/7,0)</f>
        <v>#VALUE!</v>
      </c>
      <c r="H1121" s="19">
        <v>762650</v>
      </c>
      <c r="I1121" s="19">
        <v>673</v>
      </c>
      <c r="J1121" s="63">
        <v>1152840</v>
      </c>
      <c r="K1121" s="20">
        <f t="shared" si="169"/>
        <v>-0.33845980361541933</v>
      </c>
      <c r="L1121" s="19">
        <v>4091445</v>
      </c>
      <c r="M1121" s="19">
        <v>3303</v>
      </c>
    </row>
    <row r="1122" spans="2:13" ht="15.75" customHeight="1" hidden="1" outlineLevel="2">
      <c r="B1122" s="65" t="s">
        <v>428</v>
      </c>
      <c r="C1122" s="65" t="s">
        <v>429</v>
      </c>
      <c r="D1122" s="66">
        <v>42831</v>
      </c>
      <c r="E1122" s="65" t="s">
        <v>18</v>
      </c>
      <c r="F1122" s="71">
        <v>17</v>
      </c>
      <c r="G1122" s="18" t="e">
        <f>ROUNDUP(DATEDIF(D1122,$B$89,"d")/7,0)</f>
        <v>#VALUE!</v>
      </c>
      <c r="H1122" s="19">
        <v>442695</v>
      </c>
      <c r="I1122" s="19">
        <v>414</v>
      </c>
      <c r="J1122" s="19">
        <v>762650</v>
      </c>
      <c r="K1122" s="20">
        <f t="shared" si="169"/>
        <v>-0.41953058414738087</v>
      </c>
      <c r="L1122" s="19">
        <v>4539240</v>
      </c>
      <c r="M1122" s="19">
        <v>3723</v>
      </c>
    </row>
    <row r="1123" spans="2:13" ht="15.75" customHeight="1" hidden="1" outlineLevel="2">
      <c r="B1123" s="65" t="s">
        <v>428</v>
      </c>
      <c r="C1123" s="65" t="s">
        <v>429</v>
      </c>
      <c r="D1123" s="66">
        <v>42831</v>
      </c>
      <c r="E1123" s="65" t="s">
        <v>18</v>
      </c>
      <c r="F1123" s="71">
        <v>17</v>
      </c>
      <c r="G1123" s="18" t="e">
        <f>ROUNDUP(DATEDIF(D1123,$B$91,"d")/7,0)</f>
        <v>#VALUE!</v>
      </c>
      <c r="H1123" s="19">
        <v>175920</v>
      </c>
      <c r="I1123" s="19">
        <v>150</v>
      </c>
      <c r="J1123" s="19">
        <v>442695</v>
      </c>
      <c r="K1123" s="20">
        <f t="shared" si="169"/>
        <v>-0.6026157964286925</v>
      </c>
      <c r="L1123" s="19">
        <v>4718740</v>
      </c>
      <c r="M1123" s="19">
        <v>3877</v>
      </c>
    </row>
    <row r="1124" spans="2:13" ht="15.75" customHeight="1" hidden="1" outlineLevel="2">
      <c r="B1124" s="65" t="s">
        <v>428</v>
      </c>
      <c r="C1124" s="65" t="s">
        <v>429</v>
      </c>
      <c r="D1124" s="66">
        <v>42831</v>
      </c>
      <c r="E1124" s="65" t="s">
        <v>18</v>
      </c>
      <c r="F1124" s="71">
        <v>17</v>
      </c>
      <c r="G1124" s="18" t="e">
        <f>ROUNDUP(DATEDIF(D1124,$B$98,"d")/7,0)</f>
        <v>#VALUE!</v>
      </c>
      <c r="H1124" s="19">
        <v>205320</v>
      </c>
      <c r="I1124" s="19">
        <v>221</v>
      </c>
      <c r="J1124" s="19"/>
      <c r="K1124" s="20">
        <f t="shared" si="169"/>
        <v>0</v>
      </c>
      <c r="L1124" s="19">
        <v>5398597</v>
      </c>
      <c r="M1124" s="19">
        <v>4685</v>
      </c>
    </row>
    <row r="1125" spans="2:13" ht="15.75" customHeight="1" hidden="1" outlineLevel="2">
      <c r="B1125" s="65" t="s">
        <v>428</v>
      </c>
      <c r="C1125" s="65" t="s">
        <v>429</v>
      </c>
      <c r="D1125" s="66">
        <v>42831</v>
      </c>
      <c r="E1125" s="65" t="s">
        <v>18</v>
      </c>
      <c r="F1125" s="71">
        <v>17</v>
      </c>
      <c r="G1125" s="18" t="e">
        <f>ROUNDUP(DATEDIF(D1125,$B$102,"d")/7,0)</f>
        <v>#VALUE!</v>
      </c>
      <c r="H1125" s="19">
        <v>177910</v>
      </c>
      <c r="I1125" s="19">
        <v>175</v>
      </c>
      <c r="J1125" s="19">
        <v>205320</v>
      </c>
      <c r="K1125" s="20">
        <f t="shared" si="169"/>
        <v>-0.13349892850185077</v>
      </c>
      <c r="L1125" s="19">
        <v>5576507</v>
      </c>
      <c r="M1125" s="19">
        <v>4860</v>
      </c>
    </row>
    <row r="1126" spans="2:13" ht="15.75" customHeight="1" hidden="1" outlineLevel="2">
      <c r="B1126" s="65" t="s">
        <v>428</v>
      </c>
      <c r="C1126" s="65" t="s">
        <v>429</v>
      </c>
      <c r="D1126" s="66">
        <v>42831</v>
      </c>
      <c r="E1126" s="65" t="s">
        <v>18</v>
      </c>
      <c r="F1126" s="71">
        <v>17</v>
      </c>
      <c r="G1126" s="18" t="e">
        <f>ROUNDUP(DATEDIF(D1126,$B$113,"d")/7,0)</f>
        <v>#VALUE!</v>
      </c>
      <c r="H1126" s="19">
        <v>139650</v>
      </c>
      <c r="I1126" s="19">
        <v>137</v>
      </c>
      <c r="J1126" s="19"/>
      <c r="K1126" s="20">
        <f t="shared" si="169"/>
        <v>0</v>
      </c>
      <c r="L1126" s="19">
        <v>5944357</v>
      </c>
      <c r="M1126" s="19">
        <v>5245</v>
      </c>
    </row>
    <row r="1127" spans="2:13" ht="15.75" customHeight="1" hidden="1" outlineLevel="2">
      <c r="B1127" s="65" t="s">
        <v>428</v>
      </c>
      <c r="C1127" s="65" t="s">
        <v>429</v>
      </c>
      <c r="D1127" s="66">
        <v>42831</v>
      </c>
      <c r="E1127" s="65" t="s">
        <v>18</v>
      </c>
      <c r="F1127" s="71">
        <v>17</v>
      </c>
      <c r="G1127" s="18" t="e">
        <f>ROUNDUP(DATEDIF(D1127,$B$123,"d")/7,0)</f>
        <v>#VALUE!</v>
      </c>
      <c r="H1127" s="19">
        <v>110200</v>
      </c>
      <c r="I1127" s="19">
        <v>100</v>
      </c>
      <c r="J1127" s="19">
        <v>139650</v>
      </c>
      <c r="K1127" s="20">
        <f t="shared" si="169"/>
        <v>-0.2108843537414966</v>
      </c>
      <c r="L1127" s="19">
        <v>6052197</v>
      </c>
      <c r="M1127" s="19">
        <v>5343</v>
      </c>
    </row>
    <row r="1128" spans="2:13" ht="15.75" customHeight="1" hidden="1" outlineLevel="2">
      <c r="B1128" s="30" t="s">
        <v>428</v>
      </c>
      <c r="C1128" s="30" t="s">
        <v>429</v>
      </c>
      <c r="D1128" s="15">
        <v>42831</v>
      </c>
      <c r="E1128" s="30" t="s">
        <v>18</v>
      </c>
      <c r="F1128" s="31">
        <v>17</v>
      </c>
      <c r="G1128" s="18" t="e">
        <f>ROUNDUP(DATEDIF(D1128,$B$122,"d")/7,0)</f>
        <v>#VALUE!</v>
      </c>
      <c r="H1128" s="19">
        <v>111000</v>
      </c>
      <c r="I1128" s="19">
        <v>138</v>
      </c>
      <c r="J1128" s="63">
        <v>110200</v>
      </c>
      <c r="K1128" s="63">
        <f t="shared" si="169"/>
        <v>0.007259528130671506</v>
      </c>
      <c r="L1128" s="19">
        <v>6164607</v>
      </c>
      <c r="M1128" s="19">
        <v>5481</v>
      </c>
    </row>
    <row r="1129" spans="2:13" ht="15.75" customHeight="1" hidden="1" outlineLevel="2">
      <c r="B1129" s="30" t="s">
        <v>428</v>
      </c>
      <c r="C1129" s="30" t="s">
        <v>429</v>
      </c>
      <c r="D1129" s="15">
        <v>42831</v>
      </c>
      <c r="E1129" s="30" t="s">
        <v>18</v>
      </c>
      <c r="F1129" s="31">
        <v>17</v>
      </c>
      <c r="G1129" s="18" t="e">
        <f>ROUNDUP(DATEDIF(D1129,$B$128,"d")/7,0)</f>
        <v>#VALUE!</v>
      </c>
      <c r="H1129" s="19">
        <v>26400</v>
      </c>
      <c r="I1129" s="19">
        <v>24</v>
      </c>
      <c r="J1129" s="19">
        <v>111000</v>
      </c>
      <c r="K1129" s="20">
        <f t="shared" si="169"/>
        <v>-0.7621621621621621</v>
      </c>
      <c r="L1129" s="19">
        <v>6203107</v>
      </c>
      <c r="M1129" s="19">
        <v>5516</v>
      </c>
    </row>
    <row r="1130" spans="2:13" ht="15.75" customHeight="1" hidden="1" outlineLevel="2">
      <c r="B1130" s="30" t="s">
        <v>428</v>
      </c>
      <c r="C1130" s="30" t="s">
        <v>429</v>
      </c>
      <c r="D1130" s="15">
        <v>42831</v>
      </c>
      <c r="E1130" s="30" t="s">
        <v>18</v>
      </c>
      <c r="F1130" s="31">
        <v>17</v>
      </c>
      <c r="G1130" s="18" t="e">
        <f>ROUNDUP(DATEDIF(D1130,$B$131,"d")/7,0)</f>
        <v>#VALUE!</v>
      </c>
      <c r="H1130" s="19">
        <v>26400</v>
      </c>
      <c r="I1130" s="19">
        <v>44</v>
      </c>
      <c r="J1130" s="19"/>
      <c r="K1130" s="20">
        <f t="shared" si="169"/>
        <v>0</v>
      </c>
      <c r="L1130" s="19">
        <v>6231907</v>
      </c>
      <c r="M1130" s="19">
        <v>5564</v>
      </c>
    </row>
    <row r="1131" spans="2:13" ht="15.75" customHeight="1" hidden="1" outlineLevel="2">
      <c r="B1131" s="44" t="s">
        <v>428</v>
      </c>
      <c r="C1131" s="44" t="s">
        <v>429</v>
      </c>
      <c r="D1131" s="15">
        <v>42831</v>
      </c>
      <c r="E1131" s="16" t="s">
        <v>18</v>
      </c>
      <c r="F1131" s="17">
        <v>17</v>
      </c>
      <c r="G1131" s="18" t="e">
        <f>ROUNDUP(DATEDIF(D1131,$B$140,"d")/7,0)</f>
        <v>#VALUE!</v>
      </c>
      <c r="H1131" s="68">
        <v>30830</v>
      </c>
      <c r="I1131" s="41">
        <v>32</v>
      </c>
      <c r="J1131" s="56"/>
      <c r="K1131" s="20">
        <f t="shared" si="169"/>
        <v>0</v>
      </c>
      <c r="L1131" s="68">
        <v>6262737</v>
      </c>
      <c r="M1131" s="41">
        <v>5596</v>
      </c>
    </row>
    <row r="1132" spans="2:13" ht="15.75" customHeight="1" hidden="1" outlineLevel="2">
      <c r="B1132" s="65" t="s">
        <v>428</v>
      </c>
      <c r="C1132" s="65" t="s">
        <v>429</v>
      </c>
      <c r="D1132" s="66">
        <v>42831</v>
      </c>
      <c r="E1132" s="65" t="s">
        <v>18</v>
      </c>
      <c r="F1132" s="31">
        <v>17</v>
      </c>
      <c r="G1132" s="18" t="e">
        <f>ROUNDUP(DATEDIF(D1132,$B$152,"d")/7,0)</f>
        <v>#VALUE!</v>
      </c>
      <c r="H1132" s="19">
        <v>126950</v>
      </c>
      <c r="I1132" s="19">
        <v>166</v>
      </c>
      <c r="J1132" s="19">
        <v>30830</v>
      </c>
      <c r="K1132" s="20">
        <f t="shared" si="169"/>
        <v>3.1177424586441775</v>
      </c>
      <c r="L1132" s="32">
        <v>6389687</v>
      </c>
      <c r="M1132" s="32">
        <v>5762</v>
      </c>
    </row>
    <row r="1133" spans="2:13" ht="15.75" customHeight="1" hidden="1" outlineLevel="2">
      <c r="B1133" s="65" t="s">
        <v>428</v>
      </c>
      <c r="C1133" s="65" t="s">
        <v>429</v>
      </c>
      <c r="D1133" s="66">
        <v>42831</v>
      </c>
      <c r="E1133" s="65" t="s">
        <v>18</v>
      </c>
      <c r="F1133" s="31">
        <v>17</v>
      </c>
      <c r="G1133" s="18" t="e">
        <f>ROUNDUP(DATEDIF(D1133,$B$154,"d")/7,0)</f>
        <v>#VALUE!</v>
      </c>
      <c r="H1133" s="19">
        <v>8250</v>
      </c>
      <c r="I1133" s="19">
        <v>8</v>
      </c>
      <c r="J1133" s="19">
        <v>126950</v>
      </c>
      <c r="K1133" s="20">
        <f t="shared" si="169"/>
        <v>-0.9350137849547066</v>
      </c>
      <c r="L1133" s="32">
        <v>6397937</v>
      </c>
      <c r="M1133" s="32">
        <v>5770</v>
      </c>
    </row>
    <row r="1134" spans="2:13" ht="15.75" customHeight="1" hidden="1" outlineLevel="2">
      <c r="B1134" s="65" t="s">
        <v>428</v>
      </c>
      <c r="C1134" s="65" t="s">
        <v>429</v>
      </c>
      <c r="D1134" s="66">
        <v>42831</v>
      </c>
      <c r="E1134" s="65" t="s">
        <v>18</v>
      </c>
      <c r="F1134" s="31">
        <v>17</v>
      </c>
      <c r="G1134" s="18" t="e">
        <f>ROUNDUP(DATEDIF(D1134,$B$194,"d")/7,0)</f>
        <v>#VALUE!</v>
      </c>
      <c r="H1134" s="19">
        <v>30200</v>
      </c>
      <c r="I1134" s="19">
        <v>32</v>
      </c>
      <c r="J1134" s="19"/>
      <c r="K1134" s="20">
        <f t="shared" si="169"/>
        <v>0</v>
      </c>
      <c r="L1134" s="32">
        <v>6509487</v>
      </c>
      <c r="M1134" s="32">
        <v>5933</v>
      </c>
    </row>
    <row r="1135" spans="2:13" ht="15.75" customHeight="1" hidden="1" outlineLevel="2">
      <c r="B1135" s="65" t="s">
        <v>428</v>
      </c>
      <c r="C1135" s="65" t="s">
        <v>429</v>
      </c>
      <c r="D1135" s="66">
        <v>42831</v>
      </c>
      <c r="E1135" s="65" t="s">
        <v>18</v>
      </c>
      <c r="F1135" s="31">
        <v>17</v>
      </c>
      <c r="G1135" s="18" t="e">
        <f>ROUNDUP(DATEDIF(D1135,$B$197,"d")/7,0)</f>
        <v>#VALUE!</v>
      </c>
      <c r="H1135" s="19">
        <v>30200</v>
      </c>
      <c r="I1135" s="19">
        <v>32</v>
      </c>
      <c r="J1135" s="19">
        <v>30200</v>
      </c>
      <c r="K1135" s="20">
        <f t="shared" si="169"/>
        <v>0</v>
      </c>
      <c r="L1135" s="32">
        <v>6509487</v>
      </c>
      <c r="M1135" s="32">
        <v>5933</v>
      </c>
    </row>
    <row r="1136" spans="1:13" s="28" customFormat="1" ht="15.75" customHeight="1" hidden="1" outlineLevel="1">
      <c r="A1136" s="28">
        <v>1</v>
      </c>
      <c r="B1136" s="23" t="s">
        <v>430</v>
      </c>
      <c r="C1136" s="23"/>
      <c r="D1136" s="23"/>
      <c r="E1136" s="23"/>
      <c r="F1136" s="25"/>
      <c r="G1136" s="26"/>
      <c r="H1136" s="23">
        <f>SUBTOTAL(9,'2017.01.02. - 2017.12.31.  alapadatok'!$H$1119:$H$1135)</f>
        <v>5733370</v>
      </c>
      <c r="I1136" s="23">
        <f>SUBTOTAL(9,'2017.01.02. - 2017.12.31.  alapadatok'!$I$1119:$I$1135)</f>
        <v>4976</v>
      </c>
      <c r="J1136" s="23"/>
      <c r="K1136" s="27"/>
      <c r="L1136" s="59"/>
      <c r="M1136" s="59"/>
    </row>
    <row r="1137" spans="2:13" ht="15.75" customHeight="1" hidden="1" outlineLevel="2">
      <c r="B1137" s="65" t="s">
        <v>431</v>
      </c>
      <c r="C1137" s="65" t="s">
        <v>432</v>
      </c>
      <c r="D1137" s="66">
        <v>42901</v>
      </c>
      <c r="E1137" s="65" t="s">
        <v>29</v>
      </c>
      <c r="F1137" s="31">
        <v>40</v>
      </c>
      <c r="G1137" s="18" t="e">
        <f>ROUNDUP(DATEDIF(D1137,$B$123,"d")/7,0)</f>
        <v>#VALUE!</v>
      </c>
      <c r="H1137" s="19">
        <v>14054525</v>
      </c>
      <c r="I1137" s="19">
        <v>9623</v>
      </c>
      <c r="J1137" s="19"/>
      <c r="K1137" s="20">
        <f aca="true" t="shared" si="170" ref="K1137:K1143">IF(J1137&lt;&gt;0,-(J1137-H1137)/J1137,"")</f>
        <v>0</v>
      </c>
      <c r="L1137" s="32">
        <v>14054525</v>
      </c>
      <c r="M1137" s="32">
        <v>9623</v>
      </c>
    </row>
    <row r="1138" spans="2:13" ht="15.75" customHeight="1" hidden="1" outlineLevel="2">
      <c r="B1138" s="65" t="s">
        <v>431</v>
      </c>
      <c r="C1138" s="65" t="s">
        <v>432</v>
      </c>
      <c r="D1138" s="66">
        <v>42901</v>
      </c>
      <c r="E1138" s="65" t="s">
        <v>29</v>
      </c>
      <c r="F1138" s="31">
        <v>27</v>
      </c>
      <c r="G1138" s="18" t="e">
        <f>ROUNDUP(DATEDIF(D1138,$B$122,"d")/7,0)</f>
        <v>#VALUE!</v>
      </c>
      <c r="H1138" s="19">
        <v>6154970</v>
      </c>
      <c r="I1138" s="19">
        <v>4324</v>
      </c>
      <c r="J1138" s="19">
        <v>14054525</v>
      </c>
      <c r="K1138" s="20">
        <f t="shared" si="170"/>
        <v>-0.5620648865756758</v>
      </c>
      <c r="L1138" s="32">
        <v>20209495</v>
      </c>
      <c r="M1138" s="32">
        <v>13947</v>
      </c>
    </row>
    <row r="1139" spans="2:13" ht="15.75" customHeight="1" hidden="1" outlineLevel="2">
      <c r="B1139" s="65" t="s">
        <v>431</v>
      </c>
      <c r="C1139" s="65" t="s">
        <v>432</v>
      </c>
      <c r="D1139" s="66">
        <v>42901</v>
      </c>
      <c r="E1139" s="65" t="s">
        <v>29</v>
      </c>
      <c r="F1139" s="31">
        <v>12</v>
      </c>
      <c r="G1139" s="18" t="e">
        <f aca="true" t="shared" si="171" ref="G1139:G1140">ROUNDUP(DATEDIF(D1139,$B$128,"d")/7,0)</f>
        <v>#VALUE!</v>
      </c>
      <c r="H1139" s="19">
        <v>1363000</v>
      </c>
      <c r="I1139" s="19">
        <v>926</v>
      </c>
      <c r="J1139" s="19">
        <v>6154970</v>
      </c>
      <c r="K1139" s="20">
        <f t="shared" si="170"/>
        <v>-0.7785529417690095</v>
      </c>
      <c r="L1139" s="32">
        <v>21572495</v>
      </c>
      <c r="M1139" s="32">
        <v>14873</v>
      </c>
    </row>
    <row r="1140" spans="2:13" ht="15.75" customHeight="1" hidden="1" outlineLevel="2">
      <c r="B1140" s="65" t="s">
        <v>431</v>
      </c>
      <c r="C1140" s="65" t="s">
        <v>432</v>
      </c>
      <c r="D1140" s="66">
        <v>42901</v>
      </c>
      <c r="E1140" s="65" t="s">
        <v>29</v>
      </c>
      <c r="F1140" s="31">
        <v>2</v>
      </c>
      <c r="G1140" s="18" t="e">
        <f t="shared" si="171"/>
        <v>#VALUE!</v>
      </c>
      <c r="H1140" s="19">
        <v>419879</v>
      </c>
      <c r="I1140" s="19">
        <v>354</v>
      </c>
      <c r="J1140" s="19">
        <v>1363000</v>
      </c>
      <c r="K1140" s="20">
        <f t="shared" si="170"/>
        <v>-0.6919449743213499</v>
      </c>
      <c r="L1140" s="32">
        <v>21992374</v>
      </c>
      <c r="M1140" s="32">
        <v>15227</v>
      </c>
    </row>
    <row r="1141" spans="2:13" ht="15.75" customHeight="1" hidden="1" outlineLevel="2">
      <c r="B1141" s="65" t="s">
        <v>431</v>
      </c>
      <c r="C1141" s="65" t="s">
        <v>432</v>
      </c>
      <c r="D1141" s="66">
        <v>42901</v>
      </c>
      <c r="E1141" s="65" t="s">
        <v>29</v>
      </c>
      <c r="F1141" s="31">
        <v>1</v>
      </c>
      <c r="G1141" s="18" t="e">
        <f>ROUNDUP(DATEDIF(D1141,$B$131,"d")/7,0)</f>
        <v>#VALUE!</v>
      </c>
      <c r="H1141" s="19">
        <v>78785</v>
      </c>
      <c r="I1141" s="19">
        <v>54</v>
      </c>
      <c r="J1141" s="19">
        <v>419879</v>
      </c>
      <c r="K1141" s="20">
        <f t="shared" si="170"/>
        <v>-0.8123626092278966</v>
      </c>
      <c r="L1141" s="32">
        <v>22071159</v>
      </c>
      <c r="M1141" s="32">
        <v>15281</v>
      </c>
    </row>
    <row r="1142" spans="2:13" ht="15.75" customHeight="1" hidden="1" outlineLevel="2">
      <c r="B1142" s="65" t="s">
        <v>431</v>
      </c>
      <c r="C1142" s="65" t="s">
        <v>432</v>
      </c>
      <c r="D1142" s="66">
        <v>42901</v>
      </c>
      <c r="E1142" s="65" t="s">
        <v>29</v>
      </c>
      <c r="F1142" s="31">
        <v>1</v>
      </c>
      <c r="G1142" s="18" t="e">
        <f>ROUNDUP(DATEDIF(D1142,$B$134,"d")/7,0)</f>
        <v>#VALUE!</v>
      </c>
      <c r="H1142" s="19">
        <v>62460</v>
      </c>
      <c r="I1142" s="19">
        <v>120</v>
      </c>
      <c r="J1142" s="19">
        <v>78785</v>
      </c>
      <c r="K1142" s="20">
        <f t="shared" si="170"/>
        <v>-0.20720949419305706</v>
      </c>
      <c r="L1142" s="32">
        <v>22133619</v>
      </c>
      <c r="M1142" s="32">
        <v>15401</v>
      </c>
    </row>
    <row r="1143" spans="2:13" ht="15.75" customHeight="1" hidden="1" outlineLevel="2">
      <c r="B1143" s="65" t="s">
        <v>431</v>
      </c>
      <c r="C1143" s="65" t="s">
        <v>432</v>
      </c>
      <c r="D1143" s="66">
        <v>42901</v>
      </c>
      <c r="E1143" s="65" t="s">
        <v>29</v>
      </c>
      <c r="F1143" s="31">
        <v>1</v>
      </c>
      <c r="G1143" s="18" t="e">
        <f>ROUNDUP(DATEDIF(D1143,$B$140,"d")/7,0)</f>
        <v>#VALUE!</v>
      </c>
      <c r="H1143" s="19">
        <v>139210</v>
      </c>
      <c r="I1143" s="19">
        <v>202</v>
      </c>
      <c r="J1143" s="19">
        <v>62460</v>
      </c>
      <c r="K1143" s="20">
        <f t="shared" si="170"/>
        <v>1.228786423310919</v>
      </c>
      <c r="L1143" s="32">
        <v>22272829</v>
      </c>
      <c r="M1143" s="32">
        <v>15603</v>
      </c>
    </row>
    <row r="1144" spans="1:13" s="28" customFormat="1" ht="15.75" customHeight="1" hidden="1" outlineLevel="1">
      <c r="A1144" s="28">
        <v>1</v>
      </c>
      <c r="B1144" s="23" t="s">
        <v>433</v>
      </c>
      <c r="C1144" s="23"/>
      <c r="D1144" s="23"/>
      <c r="E1144" s="23"/>
      <c r="F1144" s="25"/>
      <c r="G1144" s="26"/>
      <c r="H1144" s="23">
        <f>SUBTOTAL(9,'2017.01.02. - 2017.12.31.  alapadatok'!$H$1137:$H$1143)</f>
        <v>22272829</v>
      </c>
      <c r="I1144" s="23">
        <f>SUBTOTAL(9,'2017.01.02. - 2017.12.31.  alapadatok'!$I$1137:$I$1143)</f>
        <v>15603</v>
      </c>
      <c r="J1144" s="23"/>
      <c r="K1144" s="27"/>
      <c r="L1144" s="59"/>
      <c r="M1144" s="59"/>
    </row>
    <row r="1145" spans="2:13" ht="15.75" customHeight="1" hidden="1" outlineLevel="2">
      <c r="B1145" s="65" t="s">
        <v>434</v>
      </c>
      <c r="C1145" s="65" t="s">
        <v>435</v>
      </c>
      <c r="D1145" s="66">
        <v>42992</v>
      </c>
      <c r="E1145" s="65" t="s">
        <v>18</v>
      </c>
      <c r="F1145" s="31">
        <v>3</v>
      </c>
      <c r="G1145" s="18" t="e">
        <f>ROUNDUP(DATEDIF(D1145,$B$169,"d")/7,0)</f>
        <v>#VALUE!</v>
      </c>
      <c r="H1145" s="19">
        <v>1135355</v>
      </c>
      <c r="I1145" s="19">
        <v>715</v>
      </c>
      <c r="J1145" s="19"/>
      <c r="K1145" s="20">
        <f aca="true" t="shared" si="172" ref="K1145:K1148">IF(J1145&lt;&gt;0,-(J1145-H1145)/J1145,"")</f>
        <v>0</v>
      </c>
      <c r="L1145" s="32">
        <v>1135355</v>
      </c>
      <c r="M1145" s="32">
        <v>715</v>
      </c>
    </row>
    <row r="1146" spans="2:13" ht="15.75" customHeight="1" hidden="1" outlineLevel="2">
      <c r="B1146" s="65" t="s">
        <v>434</v>
      </c>
      <c r="C1146" s="65" t="s">
        <v>435</v>
      </c>
      <c r="D1146" s="66">
        <v>42992</v>
      </c>
      <c r="E1146" s="65" t="s">
        <v>18</v>
      </c>
      <c r="F1146" s="31">
        <v>3</v>
      </c>
      <c r="G1146" s="18" t="e">
        <f>ROUNDUP(DATEDIF(D1146,$B$178,"d")/7,0)</f>
        <v>#VALUE!</v>
      </c>
      <c r="H1146" s="19">
        <v>88035</v>
      </c>
      <c r="I1146" s="19">
        <v>54</v>
      </c>
      <c r="J1146" s="19">
        <v>1135355</v>
      </c>
      <c r="K1146" s="20">
        <f t="shared" si="172"/>
        <v>-0.9224603758295863</v>
      </c>
      <c r="L1146" s="32">
        <v>1223390</v>
      </c>
      <c r="M1146" s="32">
        <v>769</v>
      </c>
    </row>
    <row r="1147" spans="2:13" ht="15.75" customHeight="1" hidden="1" outlineLevel="2">
      <c r="B1147" s="65" t="s">
        <v>434</v>
      </c>
      <c r="C1147" s="65" t="s">
        <v>435</v>
      </c>
      <c r="D1147" s="66">
        <v>42992</v>
      </c>
      <c r="E1147" s="65" t="s">
        <v>18</v>
      </c>
      <c r="F1147" s="31">
        <v>3</v>
      </c>
      <c r="G1147" s="18" t="e">
        <f>ROUNDUP(DATEDIF(D1147,$B$194,"d")/7,0)</f>
        <v>#VALUE!</v>
      </c>
      <c r="H1147" s="19">
        <v>16600</v>
      </c>
      <c r="I1147" s="19">
        <v>17</v>
      </c>
      <c r="J1147" s="19"/>
      <c r="K1147" s="20">
        <f t="shared" si="172"/>
        <v>0</v>
      </c>
      <c r="L1147" s="32">
        <v>1239990</v>
      </c>
      <c r="M1147" s="32">
        <v>786</v>
      </c>
    </row>
    <row r="1148" spans="2:13" ht="15.75" customHeight="1" hidden="1" outlineLevel="2">
      <c r="B1148" s="65" t="s">
        <v>434</v>
      </c>
      <c r="C1148" s="65" t="s">
        <v>435</v>
      </c>
      <c r="D1148" s="66">
        <v>42992</v>
      </c>
      <c r="E1148" s="65" t="s">
        <v>18</v>
      </c>
      <c r="F1148" s="31">
        <v>3</v>
      </c>
      <c r="G1148" s="18" t="e">
        <f>ROUNDUP(DATEDIF(D1148,$B$197,"d")/7,0)</f>
        <v>#VALUE!</v>
      </c>
      <c r="H1148" s="19">
        <v>16600</v>
      </c>
      <c r="I1148" s="19">
        <v>17</v>
      </c>
      <c r="J1148" s="19">
        <v>16600</v>
      </c>
      <c r="K1148" s="20">
        <f t="shared" si="172"/>
        <v>0</v>
      </c>
      <c r="L1148" s="32">
        <v>1239990</v>
      </c>
      <c r="M1148" s="32">
        <v>786</v>
      </c>
    </row>
    <row r="1149" spans="1:13" s="28" customFormat="1" ht="15.75" customHeight="1" hidden="1" outlineLevel="1">
      <c r="A1149" s="28">
        <v>1</v>
      </c>
      <c r="B1149" s="23" t="s">
        <v>436</v>
      </c>
      <c r="C1149" s="23"/>
      <c r="D1149" s="23"/>
      <c r="E1149" s="23"/>
      <c r="F1149" s="25"/>
      <c r="G1149" s="26"/>
      <c r="H1149" s="23">
        <f>SUBTOTAL(9,'2017.01.02. - 2017.12.31.  alapadatok'!$H$1145:$H$1148)</f>
        <v>1256590</v>
      </c>
      <c r="I1149" s="23">
        <f>SUBTOTAL(9,'2017.01.02. - 2017.12.31.  alapadatok'!$I$1145:$I$1148)</f>
        <v>803</v>
      </c>
      <c r="J1149" s="23"/>
      <c r="K1149" s="27"/>
      <c r="L1149" s="59"/>
      <c r="M1149" s="59"/>
    </row>
    <row r="1150" spans="2:13" ht="15.75" customHeight="1" hidden="1" outlineLevel="2">
      <c r="B1150" s="65" t="s">
        <v>437</v>
      </c>
      <c r="C1150" s="65" t="s">
        <v>438</v>
      </c>
      <c r="D1150" s="66">
        <v>42866</v>
      </c>
      <c r="E1150" s="65" t="s">
        <v>69</v>
      </c>
      <c r="F1150" s="31"/>
      <c r="G1150" s="18" t="e">
        <f>ROUNDUP(DATEDIF(D1150,$B$100,"d")/7,0)</f>
        <v>#VALUE!</v>
      </c>
      <c r="H1150" s="19">
        <v>319920</v>
      </c>
      <c r="I1150" s="19">
        <v>289</v>
      </c>
      <c r="J1150" s="19"/>
      <c r="K1150" s="20">
        <f aca="true" t="shared" si="173" ref="K1150:K1157">IF(J1150&lt;&gt;0,-(J1150-H1150)/J1150,"")</f>
        <v>0</v>
      </c>
      <c r="L1150" s="32">
        <v>319920</v>
      </c>
      <c r="M1150" s="32">
        <v>450</v>
      </c>
    </row>
    <row r="1151" spans="2:13" ht="15.75" customHeight="1" hidden="1" outlineLevel="2">
      <c r="B1151" s="65" t="s">
        <v>437</v>
      </c>
      <c r="C1151" s="65" t="s">
        <v>438</v>
      </c>
      <c r="D1151" s="66">
        <v>42866</v>
      </c>
      <c r="E1151" s="65" t="s">
        <v>69</v>
      </c>
      <c r="F1151" s="31"/>
      <c r="G1151" s="18" t="e">
        <f>ROUNDUP(DATEDIF(D1151,$B$98,"d")/7,0)</f>
        <v>#VALUE!</v>
      </c>
      <c r="H1151" s="19">
        <v>133660</v>
      </c>
      <c r="I1151" s="19">
        <v>110</v>
      </c>
      <c r="J1151" s="19">
        <v>319920</v>
      </c>
      <c r="K1151" s="20">
        <f t="shared" si="173"/>
        <v>-0.5822080520130033</v>
      </c>
      <c r="L1151" s="32">
        <v>462080</v>
      </c>
      <c r="M1151" s="32">
        <v>572</v>
      </c>
    </row>
    <row r="1152" spans="2:13" ht="15.75" customHeight="1" hidden="1" outlineLevel="2">
      <c r="B1152" s="65" t="s">
        <v>437</v>
      </c>
      <c r="C1152" s="65" t="s">
        <v>438</v>
      </c>
      <c r="D1152" s="66">
        <v>42866</v>
      </c>
      <c r="E1152" s="65" t="s">
        <v>69</v>
      </c>
      <c r="F1152" s="31"/>
      <c r="G1152" s="18" t="e">
        <f>ROUNDUP(DATEDIF(D1152,$B$102,"d")/7,0)</f>
        <v>#VALUE!</v>
      </c>
      <c r="H1152" s="19">
        <v>112350</v>
      </c>
      <c r="I1152" s="19">
        <v>95</v>
      </c>
      <c r="J1152" s="19">
        <v>133660</v>
      </c>
      <c r="K1152" s="20">
        <f t="shared" si="173"/>
        <v>-0.1594343857549005</v>
      </c>
      <c r="L1152" s="32">
        <v>645296</v>
      </c>
      <c r="M1152" s="32">
        <v>667</v>
      </c>
    </row>
    <row r="1153" spans="2:13" ht="15.75" customHeight="1" hidden="1" outlineLevel="2">
      <c r="B1153" s="65" t="s">
        <v>437</v>
      </c>
      <c r="C1153" s="65" t="s">
        <v>438</v>
      </c>
      <c r="D1153" s="66">
        <v>42866</v>
      </c>
      <c r="E1153" s="65" t="s">
        <v>69</v>
      </c>
      <c r="F1153" s="31"/>
      <c r="G1153" s="18" t="e">
        <f>ROUNDUP(DATEDIF(D1153,$B$110,"d")/7,0)</f>
        <v>#VALUE!</v>
      </c>
      <c r="H1153" s="19">
        <v>63900</v>
      </c>
      <c r="I1153" s="19">
        <v>56</v>
      </c>
      <c r="J1153" s="19">
        <v>112350</v>
      </c>
      <c r="K1153" s="20">
        <f t="shared" si="173"/>
        <v>-0.43124165554072097</v>
      </c>
      <c r="L1153" s="32">
        <v>709196</v>
      </c>
      <c r="M1153" s="32">
        <v>723</v>
      </c>
    </row>
    <row r="1154" spans="2:13" ht="15.75" customHeight="1" hidden="1" outlineLevel="2">
      <c r="B1154" s="65" t="s">
        <v>437</v>
      </c>
      <c r="C1154" s="65" t="s">
        <v>438</v>
      </c>
      <c r="D1154" s="66">
        <v>42866</v>
      </c>
      <c r="E1154" s="65" t="s">
        <v>69</v>
      </c>
      <c r="F1154" s="31"/>
      <c r="G1154" s="18" t="e">
        <f>ROUNDUP(DATEDIF(D1154,$B$113,"d")/7,0)</f>
        <v>#VALUE!</v>
      </c>
      <c r="H1154" s="19">
        <v>23000</v>
      </c>
      <c r="I1154" s="19">
        <v>18</v>
      </c>
      <c r="J1154" s="19">
        <v>63900</v>
      </c>
      <c r="K1154" s="20">
        <f t="shared" si="173"/>
        <v>-0.6400625978090767</v>
      </c>
      <c r="L1154" s="32">
        <v>757328</v>
      </c>
      <c r="M1154" s="32">
        <v>775</v>
      </c>
    </row>
    <row r="1155" spans="2:13" ht="15.75" customHeight="1" hidden="1" outlineLevel="2">
      <c r="B1155" s="65" t="s">
        <v>437</v>
      </c>
      <c r="C1155" s="65" t="s">
        <v>438</v>
      </c>
      <c r="D1155" s="66">
        <v>42866</v>
      </c>
      <c r="E1155" s="65" t="s">
        <v>69</v>
      </c>
      <c r="F1155" s="31"/>
      <c r="G1155" s="18" t="e">
        <f>ROUNDUP(DATEDIF(D1155,$B$123,"d")/7,0)</f>
        <v>#VALUE!</v>
      </c>
      <c r="H1155" s="19">
        <v>5640</v>
      </c>
      <c r="I1155" s="19">
        <v>6</v>
      </c>
      <c r="J1155" s="19">
        <v>23000</v>
      </c>
      <c r="K1155" s="20">
        <f t="shared" si="173"/>
        <v>-0.7547826086956522</v>
      </c>
      <c r="L1155" s="32">
        <v>762968</v>
      </c>
      <c r="M1155" s="32">
        <v>781</v>
      </c>
    </row>
    <row r="1156" spans="2:13" ht="15.75" customHeight="1" hidden="1" outlineLevel="2">
      <c r="B1156" s="65" t="s">
        <v>437</v>
      </c>
      <c r="C1156" s="65" t="s">
        <v>438</v>
      </c>
      <c r="D1156" s="66">
        <v>42866</v>
      </c>
      <c r="E1156" s="65" t="s">
        <v>69</v>
      </c>
      <c r="F1156" s="31"/>
      <c r="G1156" s="18" t="e">
        <f>ROUNDUP(DATEDIF(D1156,$B$122,"d")/7,0)</f>
        <v>#VALUE!</v>
      </c>
      <c r="H1156" s="19">
        <v>37040</v>
      </c>
      <c r="I1156" s="19">
        <v>29</v>
      </c>
      <c r="J1156" s="19">
        <v>5640</v>
      </c>
      <c r="K1156" s="20">
        <f t="shared" si="173"/>
        <v>5.567375886524823</v>
      </c>
      <c r="L1156" s="32">
        <v>816208</v>
      </c>
      <c r="M1156" s="32">
        <v>823</v>
      </c>
    </row>
    <row r="1157" spans="2:13" ht="15.75" customHeight="1" hidden="1" outlineLevel="2">
      <c r="B1157" s="65" t="s">
        <v>437</v>
      </c>
      <c r="C1157" s="65" t="s">
        <v>438</v>
      </c>
      <c r="D1157" s="66">
        <v>42866</v>
      </c>
      <c r="E1157" s="65" t="s">
        <v>69</v>
      </c>
      <c r="F1157" s="31"/>
      <c r="G1157" s="18" t="e">
        <f>ROUNDUP(DATEDIF(D1157,$B$128,"d")/7,0)</f>
        <v>#VALUE!</v>
      </c>
      <c r="H1157" s="19">
        <v>33250</v>
      </c>
      <c r="I1157" s="19">
        <v>29</v>
      </c>
      <c r="J1157" s="19">
        <v>37040</v>
      </c>
      <c r="K1157" s="20">
        <f t="shared" si="173"/>
        <v>-0.10232181425485962</v>
      </c>
      <c r="L1157" s="32">
        <v>855998</v>
      </c>
      <c r="M1157" s="32">
        <v>858</v>
      </c>
    </row>
    <row r="1158" spans="1:13" s="28" customFormat="1" ht="15.75" customHeight="1" hidden="1" outlineLevel="1">
      <c r="A1158" s="28">
        <v>1</v>
      </c>
      <c r="B1158" s="23" t="s">
        <v>439</v>
      </c>
      <c r="C1158" s="23"/>
      <c r="D1158" s="23"/>
      <c r="E1158" s="23"/>
      <c r="F1158" s="25"/>
      <c r="G1158" s="26"/>
      <c r="H1158" s="23">
        <f>SUBTOTAL(9,'2017.01.02. - 2017.12.31.  alapadatok'!$H$1150:$H$1157)</f>
        <v>728760</v>
      </c>
      <c r="I1158" s="23">
        <f>SUBTOTAL(9,'2017.01.02. - 2017.12.31.  alapadatok'!$I$1150:$I$1157)</f>
        <v>632</v>
      </c>
      <c r="J1158" s="23"/>
      <c r="K1158" s="27"/>
      <c r="L1158" s="59"/>
      <c r="M1158" s="59"/>
    </row>
    <row r="1159" spans="2:13" ht="15.75" customHeight="1" hidden="1" outlineLevel="2">
      <c r="B1159" s="65" t="s">
        <v>440</v>
      </c>
      <c r="C1159" s="65" t="s">
        <v>441</v>
      </c>
      <c r="D1159" s="66">
        <v>42922</v>
      </c>
      <c r="E1159" s="65" t="s">
        <v>40</v>
      </c>
      <c r="F1159" s="31">
        <v>38</v>
      </c>
      <c r="G1159" s="18" t="e">
        <f>ROUNDUP(DATEDIF(D1159,$B$128,"d")/7,0)</f>
        <v>#VALUE!</v>
      </c>
      <c r="H1159" s="19">
        <v>11595904</v>
      </c>
      <c r="I1159" s="19">
        <v>8194</v>
      </c>
      <c r="J1159" s="19"/>
      <c r="K1159" s="20">
        <f aca="true" t="shared" si="174" ref="K1159:K1161">IF(J1159&lt;&gt;0,-(J1159-H1159)/J1159,"")</f>
        <v>0</v>
      </c>
      <c r="L1159" s="32">
        <v>11595904</v>
      </c>
      <c r="M1159" s="32">
        <v>8194</v>
      </c>
    </row>
    <row r="1160" spans="2:13" ht="15.75" customHeight="1" hidden="1" outlineLevel="2">
      <c r="B1160" s="65" t="s">
        <v>440</v>
      </c>
      <c r="C1160" s="65" t="s">
        <v>441</v>
      </c>
      <c r="D1160" s="66">
        <v>42922</v>
      </c>
      <c r="E1160" s="65" t="s">
        <v>40</v>
      </c>
      <c r="F1160" s="31">
        <v>38</v>
      </c>
      <c r="G1160" s="18" t="e">
        <f>ROUNDUP(DATEDIF(D1160,$B$131,"d")/7,0)</f>
        <v>#VALUE!</v>
      </c>
      <c r="H1160" s="19">
        <v>6739742</v>
      </c>
      <c r="I1160" s="19">
        <v>4927</v>
      </c>
      <c r="J1160" s="19">
        <v>11595904</v>
      </c>
      <c r="K1160" s="20">
        <f t="shared" si="174"/>
        <v>-0.41878252872738514</v>
      </c>
      <c r="L1160" s="32">
        <v>23494382</v>
      </c>
      <c r="M1160" s="32">
        <v>17080</v>
      </c>
    </row>
    <row r="1161" spans="2:13" ht="15.75" customHeight="1" hidden="1" outlineLevel="2">
      <c r="B1161" s="65" t="s">
        <v>440</v>
      </c>
      <c r="C1161" s="65" t="s">
        <v>441</v>
      </c>
      <c r="D1161" s="66">
        <v>42922</v>
      </c>
      <c r="E1161" s="65" t="s">
        <v>40</v>
      </c>
      <c r="F1161" s="31">
        <v>38</v>
      </c>
      <c r="G1161" s="18" t="e">
        <f>ROUNDUP(DATEDIF(D1161,$B$134,"d")/7,0)</f>
        <v>#VALUE!</v>
      </c>
      <c r="H1161" s="19">
        <v>2360790</v>
      </c>
      <c r="I1161" s="19">
        <v>1841</v>
      </c>
      <c r="J1161" s="19">
        <v>6739742</v>
      </c>
      <c r="K1161" s="20">
        <f t="shared" si="174"/>
        <v>-0.6497210130595503</v>
      </c>
      <c r="L1161" s="32">
        <v>25847172</v>
      </c>
      <c r="M1161" s="32">
        <v>18913</v>
      </c>
    </row>
    <row r="1162" spans="1:13" s="28" customFormat="1" ht="15.75" customHeight="1" hidden="1" outlineLevel="1">
      <c r="A1162" s="28">
        <v>1</v>
      </c>
      <c r="B1162" s="23" t="s">
        <v>442</v>
      </c>
      <c r="C1162" s="23"/>
      <c r="D1162" s="23"/>
      <c r="E1162" s="23"/>
      <c r="F1162" s="25"/>
      <c r="G1162" s="26"/>
      <c r="H1162" s="23">
        <f>SUBTOTAL(9,'2017.01.02. - 2017.12.31.  alapadatok'!$H$1159:$H$1161)</f>
        <v>20696436</v>
      </c>
      <c r="I1162" s="23">
        <f>SUBTOTAL(9,'2017.01.02. - 2017.12.31.  alapadatok'!$I$1159:$I$1161)</f>
        <v>14962</v>
      </c>
      <c r="J1162" s="23"/>
      <c r="K1162" s="27"/>
      <c r="L1162" s="59"/>
      <c r="M1162" s="59"/>
    </row>
    <row r="1163" spans="2:13" ht="15.75" customHeight="1" hidden="1" outlineLevel="2">
      <c r="B1163" s="65" t="s">
        <v>443</v>
      </c>
      <c r="C1163" s="65" t="s">
        <v>444</v>
      </c>
      <c r="D1163" s="66">
        <v>42740</v>
      </c>
      <c r="E1163" s="65" t="s">
        <v>18</v>
      </c>
      <c r="F1163" s="31">
        <v>32</v>
      </c>
      <c r="G1163" s="18" t="e">
        <f>ROUNDUP(DATEDIF(D1163,$B$50,"d")/7,0)</f>
        <v>#VALUE!</v>
      </c>
      <c r="H1163" s="19">
        <v>7387009</v>
      </c>
      <c r="I1163" s="19">
        <v>5300</v>
      </c>
      <c r="J1163" s="19"/>
      <c r="K1163" s="20">
        <f aca="true" t="shared" si="175" ref="K1163:K1175">IF(J1163&lt;&gt;0,-(J1163-H1163)/J1163,"")</f>
        <v>0</v>
      </c>
      <c r="L1163" s="32">
        <v>7387009</v>
      </c>
      <c r="M1163" s="32">
        <v>5300</v>
      </c>
    </row>
    <row r="1164" spans="2:13" ht="15.75" customHeight="1" hidden="1" outlineLevel="2">
      <c r="B1164" s="65" t="s">
        <v>443</v>
      </c>
      <c r="C1164" s="65" t="s">
        <v>444</v>
      </c>
      <c r="D1164" s="66">
        <v>42740</v>
      </c>
      <c r="E1164" s="65" t="s">
        <v>18</v>
      </c>
      <c r="F1164" s="31">
        <v>39</v>
      </c>
      <c r="G1164" s="18" t="e">
        <f>ROUNDUP(DATEDIF(D1164,$B$52,"d")/7,0)</f>
        <v>#VALUE!</v>
      </c>
      <c r="H1164" s="19">
        <v>3436700</v>
      </c>
      <c r="I1164" s="19">
        <v>2471</v>
      </c>
      <c r="J1164" s="19">
        <v>7387009</v>
      </c>
      <c r="K1164" s="20">
        <f t="shared" si="175"/>
        <v>-0.534764341020838</v>
      </c>
      <c r="L1164" s="32">
        <v>10823709</v>
      </c>
      <c r="M1164" s="32">
        <v>7771</v>
      </c>
    </row>
    <row r="1165" spans="2:13" ht="15.75" customHeight="1" hidden="1" outlineLevel="2">
      <c r="B1165" s="65" t="s">
        <v>443</v>
      </c>
      <c r="C1165" s="65" t="s">
        <v>444</v>
      </c>
      <c r="D1165" s="66">
        <v>42740</v>
      </c>
      <c r="E1165" s="65" t="s">
        <v>18</v>
      </c>
      <c r="F1165" s="31">
        <v>39</v>
      </c>
      <c r="G1165" s="18" t="e">
        <f aca="true" t="shared" si="176" ref="G1165:G1166">ROUNDUP(DATEDIF(D1165,$B$56,"d")/7,0)</f>
        <v>#VALUE!</v>
      </c>
      <c r="H1165" s="19">
        <v>2099681</v>
      </c>
      <c r="I1165" s="19">
        <v>1659</v>
      </c>
      <c r="J1165" s="19">
        <v>3436700</v>
      </c>
      <c r="K1165" s="20">
        <f t="shared" si="175"/>
        <v>-0.3890415223906655</v>
      </c>
      <c r="L1165" s="32">
        <v>12926170</v>
      </c>
      <c r="M1165" s="32">
        <v>9432</v>
      </c>
    </row>
    <row r="1166" spans="2:13" ht="15.75" customHeight="1" hidden="1" outlineLevel="2">
      <c r="B1166" s="65" t="s">
        <v>443</v>
      </c>
      <c r="C1166" s="65" t="s">
        <v>444</v>
      </c>
      <c r="D1166" s="66">
        <v>42740</v>
      </c>
      <c r="E1166" s="65" t="s">
        <v>18</v>
      </c>
      <c r="F1166" s="31">
        <v>39</v>
      </c>
      <c r="G1166" s="18" t="e">
        <f t="shared" si="176"/>
        <v>#VALUE!</v>
      </c>
      <c r="H1166" s="19">
        <v>1155344</v>
      </c>
      <c r="I1166" s="19">
        <v>1055</v>
      </c>
      <c r="J1166" s="19">
        <v>2099681</v>
      </c>
      <c r="K1166" s="20">
        <f t="shared" si="175"/>
        <v>-0.4497526052767063</v>
      </c>
      <c r="L1166" s="32">
        <v>14085474</v>
      </c>
      <c r="M1166" s="32">
        <v>10491</v>
      </c>
    </row>
    <row r="1167" spans="2:13" ht="15.75" customHeight="1" hidden="1" outlineLevel="2">
      <c r="B1167" s="65" t="s">
        <v>443</v>
      </c>
      <c r="C1167" s="65" t="s">
        <v>444</v>
      </c>
      <c r="D1167" s="66">
        <v>42740</v>
      </c>
      <c r="E1167" s="65" t="s">
        <v>18</v>
      </c>
      <c r="F1167" s="31">
        <v>39</v>
      </c>
      <c r="G1167" s="18" t="e">
        <f>ROUNDUP(DATEDIF(D1167,$B$67,"d")/7,0)</f>
        <v>#VALUE!</v>
      </c>
      <c r="H1167" s="19">
        <v>907376</v>
      </c>
      <c r="I1167" s="19">
        <v>680</v>
      </c>
      <c r="J1167" s="19">
        <v>1155344</v>
      </c>
      <c r="K1167" s="20">
        <f t="shared" si="175"/>
        <v>-0.21462698555581713</v>
      </c>
      <c r="L1167" s="32">
        <v>15004150</v>
      </c>
      <c r="M1167" s="32">
        <v>11233</v>
      </c>
    </row>
    <row r="1168" spans="2:13" ht="15.75" customHeight="1" hidden="1" outlineLevel="2">
      <c r="B1168" s="65" t="s">
        <v>443</v>
      </c>
      <c r="C1168" s="65" t="s">
        <v>444</v>
      </c>
      <c r="D1168" s="66">
        <v>42740</v>
      </c>
      <c r="E1168" s="65" t="s">
        <v>18</v>
      </c>
      <c r="F1168" s="31">
        <v>39</v>
      </c>
      <c r="G1168" s="18" t="e">
        <f>ROUNDUP(DATEDIF(D1168,$B$65,"d")/7,0)</f>
        <v>#VALUE!</v>
      </c>
      <c r="H1168" s="40">
        <v>629295</v>
      </c>
      <c r="I1168" s="40">
        <v>515</v>
      </c>
      <c r="J1168" s="19">
        <v>907376</v>
      </c>
      <c r="K1168" s="20">
        <f t="shared" si="175"/>
        <v>-0.3064672197633616</v>
      </c>
      <c r="L1168" s="83">
        <v>15744095</v>
      </c>
      <c r="M1168" s="83">
        <v>11848</v>
      </c>
    </row>
    <row r="1169" spans="2:13" ht="15.75" customHeight="1" hidden="1" outlineLevel="2">
      <c r="B1169" s="65" t="s">
        <v>443</v>
      </c>
      <c r="C1169" s="65" t="s">
        <v>444</v>
      </c>
      <c r="D1169" s="66">
        <v>42740</v>
      </c>
      <c r="E1169" s="65" t="s">
        <v>18</v>
      </c>
      <c r="F1169" s="31">
        <v>39</v>
      </c>
      <c r="G1169" s="18" t="e">
        <f>ROUNDUP(DATEDIF(D1169,$B$74,"d")/7,0)</f>
        <v>#VALUE!</v>
      </c>
      <c r="H1169" s="19">
        <v>441240</v>
      </c>
      <c r="I1169" s="19">
        <v>449</v>
      </c>
      <c r="J1169" s="19">
        <v>629295</v>
      </c>
      <c r="K1169" s="20">
        <f t="shared" si="175"/>
        <v>-0.29883440993492716</v>
      </c>
      <c r="L1169" s="32">
        <v>16185335</v>
      </c>
      <c r="M1169" s="32">
        <v>12297</v>
      </c>
    </row>
    <row r="1170" spans="2:13" ht="15.75" customHeight="1" hidden="1" outlineLevel="2">
      <c r="B1170" s="65" t="s">
        <v>443</v>
      </c>
      <c r="C1170" s="65" t="s">
        <v>444</v>
      </c>
      <c r="D1170" s="66">
        <v>42740</v>
      </c>
      <c r="E1170" s="65" t="s">
        <v>18</v>
      </c>
      <c r="F1170" s="31">
        <v>39</v>
      </c>
      <c r="G1170" s="18" t="e">
        <f>ROUNDUP(DATEDIF(D1170,$B$82,"d")/7,0)</f>
        <v>#VALUE!</v>
      </c>
      <c r="H1170" s="19">
        <v>287140</v>
      </c>
      <c r="I1170" s="19">
        <v>302</v>
      </c>
      <c r="J1170" s="19">
        <v>441240</v>
      </c>
      <c r="K1170" s="20">
        <f t="shared" si="175"/>
        <v>-0.34924304233523706</v>
      </c>
      <c r="L1170" s="32">
        <v>16508025</v>
      </c>
      <c r="M1170" s="32">
        <v>12644</v>
      </c>
    </row>
    <row r="1171" spans="2:13" ht="15.75" customHeight="1" hidden="1" outlineLevel="2">
      <c r="B1171" s="65" t="s">
        <v>443</v>
      </c>
      <c r="C1171" s="65" t="s">
        <v>444</v>
      </c>
      <c r="D1171" s="66">
        <v>42740</v>
      </c>
      <c r="E1171" s="65" t="s">
        <v>18</v>
      </c>
      <c r="F1171" s="31">
        <v>38</v>
      </c>
      <c r="G1171" s="18">
        <v>10</v>
      </c>
      <c r="H1171" s="19">
        <v>113800</v>
      </c>
      <c r="I1171" s="19">
        <v>133</v>
      </c>
      <c r="J1171" s="19"/>
      <c r="K1171" s="20">
        <f t="shared" si="175"/>
        <v>0</v>
      </c>
      <c r="L1171" s="32">
        <v>16921035</v>
      </c>
      <c r="M1171" s="32">
        <v>13334</v>
      </c>
    </row>
    <row r="1172" spans="2:13" ht="15.75" customHeight="1" hidden="1" outlineLevel="2">
      <c r="B1172" s="65" t="s">
        <v>443</v>
      </c>
      <c r="C1172" s="65" t="s">
        <v>444</v>
      </c>
      <c r="D1172" s="66">
        <v>42740</v>
      </c>
      <c r="E1172" s="65" t="s">
        <v>18</v>
      </c>
      <c r="F1172" s="31">
        <v>38</v>
      </c>
      <c r="G1172" s="18">
        <v>10</v>
      </c>
      <c r="H1172" s="19">
        <v>79700</v>
      </c>
      <c r="I1172" s="19">
        <v>80</v>
      </c>
      <c r="J1172" s="19"/>
      <c r="K1172" s="20">
        <f t="shared" si="175"/>
        <v>0</v>
      </c>
      <c r="L1172" s="32">
        <v>17562865</v>
      </c>
      <c r="M1172" s="32">
        <v>14185</v>
      </c>
    </row>
    <row r="1173" spans="2:13" ht="15.75" customHeight="1" hidden="1" outlineLevel="2">
      <c r="B1173" s="65" t="s">
        <v>443</v>
      </c>
      <c r="C1173" s="65" t="s">
        <v>444</v>
      </c>
      <c r="D1173" s="66">
        <v>42740</v>
      </c>
      <c r="E1173" s="65" t="s">
        <v>18</v>
      </c>
      <c r="F1173" s="31">
        <v>38</v>
      </c>
      <c r="G1173" s="18" t="e">
        <f>ROUNDUP(DATEDIF(D1173,$B$71,"d")/7,0)</f>
        <v>#VALUE!</v>
      </c>
      <c r="H1173" s="19">
        <v>137430</v>
      </c>
      <c r="I1173" s="19">
        <v>177</v>
      </c>
      <c r="J1173" s="19"/>
      <c r="K1173" s="20">
        <f t="shared" si="175"/>
        <v>0</v>
      </c>
      <c r="L1173" s="32">
        <v>17845963</v>
      </c>
      <c r="M1173" s="32">
        <v>14591</v>
      </c>
    </row>
    <row r="1174" spans="2:13" ht="15.75" customHeight="1" hidden="1" outlineLevel="2">
      <c r="B1174" s="65" t="s">
        <v>443</v>
      </c>
      <c r="C1174" s="65" t="s">
        <v>444</v>
      </c>
      <c r="D1174" s="66">
        <v>42740</v>
      </c>
      <c r="E1174" s="65" t="s">
        <v>18</v>
      </c>
      <c r="F1174" s="31">
        <v>38</v>
      </c>
      <c r="G1174" s="18" t="e">
        <f>ROUNDUP(DATEDIF(D1174,$B$77,"d")/7,0)</f>
        <v>#VALUE!</v>
      </c>
      <c r="H1174" s="19">
        <v>119570</v>
      </c>
      <c r="I1174" s="19">
        <v>147</v>
      </c>
      <c r="J1174" s="19">
        <v>137430</v>
      </c>
      <c r="K1174" s="20">
        <f t="shared" si="175"/>
        <v>-0.12995706905333623</v>
      </c>
      <c r="L1174" s="32">
        <v>17965533</v>
      </c>
      <c r="M1174" s="32">
        <v>14738</v>
      </c>
    </row>
    <row r="1175" spans="2:13" ht="15.75" customHeight="1" hidden="1" outlineLevel="2">
      <c r="B1175" s="65" t="s">
        <v>443</v>
      </c>
      <c r="C1175" s="65" t="s">
        <v>444</v>
      </c>
      <c r="D1175" s="66">
        <v>42740</v>
      </c>
      <c r="E1175" s="65" t="s">
        <v>18</v>
      </c>
      <c r="F1175" s="31">
        <v>38</v>
      </c>
      <c r="G1175" s="18" t="e">
        <f>ROUNDUP(DATEDIF(D1175,$B$82,"d")/7,0)</f>
        <v>#VALUE!</v>
      </c>
      <c r="H1175" s="54">
        <v>35550</v>
      </c>
      <c r="I1175" s="54">
        <v>45</v>
      </c>
      <c r="J1175" s="19">
        <v>119570</v>
      </c>
      <c r="K1175" s="20">
        <f t="shared" si="175"/>
        <v>-0.7026846198879317</v>
      </c>
      <c r="L1175" s="78">
        <v>18001083</v>
      </c>
      <c r="M1175" s="78">
        <v>14783</v>
      </c>
    </row>
    <row r="1176" spans="2:13" ht="15.75" customHeight="1" hidden="1" outlineLevel="2">
      <c r="B1176" s="65" t="s">
        <v>443</v>
      </c>
      <c r="C1176" s="65" t="s">
        <v>444</v>
      </c>
      <c r="D1176" s="66">
        <v>42740</v>
      </c>
      <c r="E1176" s="65" t="s">
        <v>18</v>
      </c>
      <c r="F1176" s="31">
        <v>38</v>
      </c>
      <c r="G1176" s="18" t="e">
        <f>ROUNDUP(DATEDIF(D1176,$B$122,"d")/7,0)</f>
        <v>#VALUE!</v>
      </c>
      <c r="H1176" s="19">
        <v>76000</v>
      </c>
      <c r="I1176" s="19">
        <v>113</v>
      </c>
      <c r="J1176" s="54"/>
      <c r="K1176" s="20">
        <f>IF(J1169&lt;&gt;0,-(J1169-H1176)/J1169,"")</f>
        <v>-0.8792299319079288</v>
      </c>
      <c r="L1176" s="32">
        <v>18171391</v>
      </c>
      <c r="M1176" s="32">
        <v>15077</v>
      </c>
    </row>
    <row r="1177" spans="2:13" ht="15.75" customHeight="1" hidden="1" outlineLevel="2">
      <c r="B1177" s="65" t="s">
        <v>443</v>
      </c>
      <c r="C1177" s="65" t="s">
        <v>444</v>
      </c>
      <c r="D1177" s="66">
        <v>42740</v>
      </c>
      <c r="E1177" s="65" t="s">
        <v>18</v>
      </c>
      <c r="F1177" s="31">
        <v>38</v>
      </c>
      <c r="G1177" s="18" t="e">
        <f>ROUNDUP(DATEDIF(D1177,$B$134,"d")/7,0)</f>
        <v>#VALUE!</v>
      </c>
      <c r="H1177" s="19">
        <v>8800</v>
      </c>
      <c r="I1177" s="19">
        <v>11</v>
      </c>
      <c r="J1177" s="19"/>
      <c r="K1177" s="20">
        <f aca="true" t="shared" si="177" ref="K1177:K1180">IF(J1177&lt;&gt;0,-(J1177-H1177)/J1177,"")</f>
        <v>0</v>
      </c>
      <c r="L1177" s="32">
        <v>18180191</v>
      </c>
      <c r="M1177" s="32">
        <v>15088</v>
      </c>
    </row>
    <row r="1178" spans="2:13" ht="15.75" customHeight="1" hidden="1" outlineLevel="2">
      <c r="B1178" s="65" t="s">
        <v>443</v>
      </c>
      <c r="C1178" s="65" t="s">
        <v>444</v>
      </c>
      <c r="D1178" s="66">
        <v>42740</v>
      </c>
      <c r="E1178" s="65" t="s">
        <v>18</v>
      </c>
      <c r="F1178" s="31">
        <v>38</v>
      </c>
      <c r="G1178" s="35" t="e">
        <f aca="true" t="shared" si="178" ref="G1178:G1179">ROUNDUP(DATEDIF(D1178,$B$140,"d")/7,0)</f>
        <v>#VALUE!</v>
      </c>
      <c r="H1178" s="47">
        <v>52800</v>
      </c>
      <c r="I1178" s="19">
        <v>66</v>
      </c>
      <c r="J1178" s="47">
        <v>8800</v>
      </c>
      <c r="K1178" s="20">
        <f t="shared" si="177"/>
        <v>5</v>
      </c>
      <c r="L1178" s="47">
        <v>18232991</v>
      </c>
      <c r="M1178" s="56">
        <v>15154</v>
      </c>
    </row>
    <row r="1179" spans="2:13" ht="15.75" customHeight="1" hidden="1" outlineLevel="2">
      <c r="B1179" s="34" t="s">
        <v>443</v>
      </c>
      <c r="C1179" s="34" t="s">
        <v>444</v>
      </c>
      <c r="D1179" s="15">
        <v>42740</v>
      </c>
      <c r="E1179" s="16" t="s">
        <v>18</v>
      </c>
      <c r="F1179" s="17">
        <v>38</v>
      </c>
      <c r="G1179" s="18" t="e">
        <f t="shared" si="178"/>
        <v>#VALUE!</v>
      </c>
      <c r="H1179" s="19">
        <v>3850</v>
      </c>
      <c r="I1179" s="19">
        <v>7</v>
      </c>
      <c r="J1179" s="19">
        <v>52800</v>
      </c>
      <c r="K1179" s="20">
        <f t="shared" si="177"/>
        <v>-0.9270833333333334</v>
      </c>
      <c r="L1179" s="19">
        <v>18345841</v>
      </c>
      <c r="M1179" s="19">
        <v>15379</v>
      </c>
    </row>
    <row r="1180" spans="2:13" ht="15.75" customHeight="1" hidden="1" outlineLevel="2">
      <c r="B1180" s="34" t="s">
        <v>443</v>
      </c>
      <c r="C1180" s="34" t="s">
        <v>444</v>
      </c>
      <c r="D1180" s="15">
        <v>42740</v>
      </c>
      <c r="E1180" s="16" t="s">
        <v>18</v>
      </c>
      <c r="F1180" s="17">
        <v>38</v>
      </c>
      <c r="G1180" s="18" t="e">
        <f>ROUNDUP(DATEDIF(D1180,$B$154,"d")/7,0)</f>
        <v>#VALUE!</v>
      </c>
      <c r="H1180" s="19">
        <v>63000</v>
      </c>
      <c r="I1180" s="19">
        <v>136</v>
      </c>
      <c r="J1180" s="19"/>
      <c r="K1180" s="20">
        <f t="shared" si="177"/>
        <v>0</v>
      </c>
      <c r="L1180" s="19">
        <v>18408841</v>
      </c>
      <c r="M1180" s="19">
        <v>15515</v>
      </c>
    </row>
    <row r="1181" spans="2:13" ht="15.75" customHeight="1" hidden="1" outlineLevel="2">
      <c r="B1181" s="34" t="s">
        <v>443</v>
      </c>
      <c r="C1181" s="34" t="s">
        <v>444</v>
      </c>
      <c r="D1181" s="15">
        <v>42740</v>
      </c>
      <c r="E1181" s="16" t="s">
        <v>18</v>
      </c>
      <c r="F1181" s="17">
        <v>1</v>
      </c>
      <c r="G1181" s="18"/>
      <c r="H1181" s="19">
        <v>29000</v>
      </c>
      <c r="I1181" s="19">
        <v>58</v>
      </c>
      <c r="J1181" s="19"/>
      <c r="K1181" s="20"/>
      <c r="L1181" s="19">
        <v>18473491</v>
      </c>
      <c r="M1181" s="19">
        <v>15640</v>
      </c>
    </row>
    <row r="1182" spans="1:13" s="28" customFormat="1" ht="15.75" customHeight="1" hidden="1" outlineLevel="1">
      <c r="A1182" s="28">
        <v>1</v>
      </c>
      <c r="B1182" s="37" t="s">
        <v>445</v>
      </c>
      <c r="C1182" s="37"/>
      <c r="D1182" s="23"/>
      <c r="E1182" s="24"/>
      <c r="F1182" s="25"/>
      <c r="G1182" s="26"/>
      <c r="H1182" s="23">
        <f>SUBTOTAL(9,'2017.01.02. - 2017.12.31.  alapadatok'!$H$1163:$H$1181)</f>
        <v>17063285</v>
      </c>
      <c r="I1182" s="23">
        <f>SUBTOTAL(9,'2017.01.02. - 2017.12.31.  alapadatok'!$I$1163:$I$1181)</f>
        <v>13404</v>
      </c>
      <c r="J1182" s="23"/>
      <c r="K1182" s="27"/>
      <c r="L1182" s="23"/>
      <c r="M1182" s="23"/>
    </row>
    <row r="1183" spans="2:13" ht="15.75" customHeight="1" hidden="1" outlineLevel="2">
      <c r="B1183" s="34" t="s">
        <v>446</v>
      </c>
      <c r="C1183" s="34" t="s">
        <v>446</v>
      </c>
      <c r="D1183" s="15">
        <v>43069</v>
      </c>
      <c r="E1183" s="16" t="s">
        <v>40</v>
      </c>
      <c r="F1183" s="17">
        <v>45</v>
      </c>
      <c r="G1183" s="18" t="e">
        <f>ROUNDUP(DATEDIF(D1183,$B$227,"d")/7,0)</f>
        <v>#VALUE!</v>
      </c>
      <c r="H1183" s="19">
        <v>15111155</v>
      </c>
      <c r="I1183" s="19">
        <v>12032</v>
      </c>
      <c r="J1183" s="19"/>
      <c r="K1183" s="20">
        <f aca="true" t="shared" si="179" ref="K1183:K1187">IF(J1183&lt;&gt;0,-(J1183-H1183)/J1183,"")</f>
        <v>0</v>
      </c>
      <c r="L1183" s="19">
        <v>15111155</v>
      </c>
      <c r="M1183" s="19">
        <v>12032</v>
      </c>
    </row>
    <row r="1184" spans="2:13" ht="15.75" customHeight="1" hidden="1" outlineLevel="2">
      <c r="B1184" s="34" t="s">
        <v>446</v>
      </c>
      <c r="C1184" s="34" t="s">
        <v>446</v>
      </c>
      <c r="D1184" s="15">
        <v>43069</v>
      </c>
      <c r="E1184" s="16" t="s">
        <v>40</v>
      </c>
      <c r="F1184" s="17">
        <v>45</v>
      </c>
      <c r="G1184" s="18" t="e">
        <f>ROUNDUP(DATEDIF(D1184,$B$232,"d")/7,0)</f>
        <v>#VALUE!</v>
      </c>
      <c r="H1184" s="40">
        <v>12764845</v>
      </c>
      <c r="I1184" s="40">
        <v>10355</v>
      </c>
      <c r="J1184" s="19">
        <v>15111155</v>
      </c>
      <c r="K1184" s="20">
        <f t="shared" si="179"/>
        <v>-0.15527006373768254</v>
      </c>
      <c r="L1184" s="40">
        <v>27876000</v>
      </c>
      <c r="M1184" s="40">
        <v>22387</v>
      </c>
    </row>
    <row r="1185" spans="2:13" ht="15.75" customHeight="1" hidden="1" outlineLevel="2">
      <c r="B1185" s="34" t="s">
        <v>446</v>
      </c>
      <c r="C1185" s="34" t="s">
        <v>446</v>
      </c>
      <c r="D1185" s="15">
        <v>43069</v>
      </c>
      <c r="E1185" s="16" t="s">
        <v>40</v>
      </c>
      <c r="F1185" s="17">
        <v>45</v>
      </c>
      <c r="G1185" s="18" t="e">
        <f>ROUNDUP(DATEDIF(D1185,$B$237,"d")/7,0)</f>
        <v>#VALUE!</v>
      </c>
      <c r="H1185" s="19">
        <v>7451605</v>
      </c>
      <c r="I1185" s="19">
        <v>6227</v>
      </c>
      <c r="J1185" s="19">
        <v>12764845</v>
      </c>
      <c r="K1185" s="20">
        <f t="shared" si="179"/>
        <v>-0.4162400718535948</v>
      </c>
      <c r="L1185" s="19">
        <v>35331605</v>
      </c>
      <c r="M1185" s="19">
        <v>28617</v>
      </c>
    </row>
    <row r="1186" spans="2:13" ht="15.75" customHeight="1" hidden="1" outlineLevel="2">
      <c r="B1186" s="34" t="s">
        <v>446</v>
      </c>
      <c r="C1186" s="34" t="s">
        <v>446</v>
      </c>
      <c r="D1186" s="15">
        <v>43069</v>
      </c>
      <c r="E1186" s="16" t="s">
        <v>40</v>
      </c>
      <c r="F1186" s="17">
        <v>45</v>
      </c>
      <c r="G1186" s="18" t="e">
        <f>ROUNDUP(DATEDIF(D1186,$B$239,"d")/7,0)</f>
        <v>#VALUE!</v>
      </c>
      <c r="H1186" s="19">
        <v>6235919</v>
      </c>
      <c r="I1186" s="19">
        <v>4802</v>
      </c>
      <c r="J1186" s="19">
        <v>7451605</v>
      </c>
      <c r="K1186" s="20">
        <f t="shared" si="179"/>
        <v>-0.1631441816897165</v>
      </c>
      <c r="L1186" s="19">
        <v>41567524</v>
      </c>
      <c r="M1186" s="19">
        <v>33419</v>
      </c>
    </row>
    <row r="1187" spans="2:13" ht="15.75" customHeight="1" hidden="1" outlineLevel="2">
      <c r="B1187" s="34" t="s">
        <v>446</v>
      </c>
      <c r="C1187" s="34" t="s">
        <v>446</v>
      </c>
      <c r="D1187" s="15">
        <v>43069</v>
      </c>
      <c r="E1187" s="16" t="s">
        <v>40</v>
      </c>
      <c r="F1187" s="17">
        <v>45</v>
      </c>
      <c r="G1187" s="18" t="e">
        <f>ROUNDUP(DATEDIF(D1187,$B$284,"d")/7,0)</f>
        <v>#VALUE!</v>
      </c>
      <c r="H1187" s="19">
        <v>6105169</v>
      </c>
      <c r="I1187" s="19">
        <v>4480</v>
      </c>
      <c r="J1187" s="19">
        <v>3398875</v>
      </c>
      <c r="K1187" s="20">
        <f t="shared" si="179"/>
        <v>0.7962322827406128</v>
      </c>
      <c r="L1187" s="19">
        <v>47672693</v>
      </c>
      <c r="M1187" s="19">
        <v>37899</v>
      </c>
    </row>
    <row r="1188" spans="1:13" s="28" customFormat="1" ht="15.75" customHeight="1" hidden="1" outlineLevel="1">
      <c r="A1188" s="28">
        <v>1</v>
      </c>
      <c r="B1188" s="37" t="s">
        <v>447</v>
      </c>
      <c r="C1188" s="37"/>
      <c r="D1188" s="23"/>
      <c r="E1188" s="24"/>
      <c r="F1188" s="25"/>
      <c r="G1188" s="26"/>
      <c r="H1188" s="23">
        <f>SUBTOTAL(9,'2017.01.02. - 2017.12.31.  alapadatok'!$H$1183:$H$1187)</f>
        <v>47668693</v>
      </c>
      <c r="I1188" s="23">
        <f>SUBTOTAL(9,'2017.01.02. - 2017.12.31.  alapadatok'!$I$1183:$I$1187)</f>
        <v>37896</v>
      </c>
      <c r="J1188" s="23"/>
      <c r="K1188" s="27"/>
      <c r="L1188" s="23"/>
      <c r="M1188" s="23"/>
    </row>
    <row r="1189" spans="2:13" ht="15.75" customHeight="1" hidden="1" outlineLevel="2">
      <c r="B1189" s="34" t="s">
        <v>448</v>
      </c>
      <c r="C1189" s="34" t="s">
        <v>448</v>
      </c>
      <c r="D1189" s="15">
        <v>42962</v>
      </c>
      <c r="E1189" s="16" t="s">
        <v>44</v>
      </c>
      <c r="F1189" s="17">
        <v>78</v>
      </c>
      <c r="G1189" s="18" t="e">
        <f>ROUNDUP(DATEDIF(D1189,$B$152,"d")/7,0)</f>
        <v>#VALUE!</v>
      </c>
      <c r="H1189" s="19">
        <v>24961590</v>
      </c>
      <c r="I1189" s="19">
        <v>19439</v>
      </c>
      <c r="J1189" s="19"/>
      <c r="K1189" s="20">
        <f aca="true" t="shared" si="180" ref="K1189:K1197">IF(J1189&lt;&gt;0,-(J1189-H1189)/J1189,"")</f>
        <v>0</v>
      </c>
      <c r="L1189" s="19">
        <v>24961590</v>
      </c>
      <c r="M1189" s="19">
        <v>19439</v>
      </c>
    </row>
    <row r="1190" spans="2:13" ht="15.75" customHeight="1" hidden="1" outlineLevel="2">
      <c r="B1190" s="34" t="s">
        <v>448</v>
      </c>
      <c r="C1190" s="34" t="s">
        <v>448</v>
      </c>
      <c r="D1190" s="15">
        <v>42962</v>
      </c>
      <c r="E1190" s="16" t="s">
        <v>44</v>
      </c>
      <c r="F1190" s="17">
        <v>78</v>
      </c>
      <c r="G1190" s="18">
        <v>1</v>
      </c>
      <c r="H1190" s="19">
        <v>125275165</v>
      </c>
      <c r="I1190" s="19">
        <v>96901</v>
      </c>
      <c r="J1190" s="19"/>
      <c r="K1190" s="20">
        <f t="shared" si="180"/>
        <v>0</v>
      </c>
      <c r="L1190" s="19">
        <v>125275165</v>
      </c>
      <c r="M1190" s="19">
        <v>96901</v>
      </c>
    </row>
    <row r="1191" spans="2:13" ht="15.75" customHeight="1" hidden="1" outlineLevel="2">
      <c r="B1191" s="34" t="s">
        <v>448</v>
      </c>
      <c r="C1191" s="34" t="s">
        <v>448</v>
      </c>
      <c r="D1191" s="15">
        <v>42962</v>
      </c>
      <c r="E1191" s="16" t="s">
        <v>44</v>
      </c>
      <c r="F1191" s="17">
        <v>78</v>
      </c>
      <c r="G1191" s="18" t="e">
        <f>ROUNDUP(DATEDIF(D1191,$B$154,"d")/7,0)</f>
        <v>#VALUE!</v>
      </c>
      <c r="H1191" s="19">
        <v>58156413</v>
      </c>
      <c r="I1191" s="19">
        <v>45314</v>
      </c>
      <c r="J1191" s="19">
        <v>125275165</v>
      </c>
      <c r="K1191" s="20">
        <f t="shared" si="180"/>
        <v>-0.5357706134332372</v>
      </c>
      <c r="L1191" s="19">
        <v>183431578</v>
      </c>
      <c r="M1191" s="19">
        <v>142215</v>
      </c>
    </row>
    <row r="1192" spans="2:13" ht="15.75" customHeight="1" hidden="1" outlineLevel="2">
      <c r="B1192" s="34" t="s">
        <v>448</v>
      </c>
      <c r="C1192" s="34" t="s">
        <v>448</v>
      </c>
      <c r="D1192" s="15">
        <v>42962</v>
      </c>
      <c r="E1192" s="16" t="s">
        <v>44</v>
      </c>
      <c r="F1192" s="17">
        <v>78</v>
      </c>
      <c r="G1192" s="18" t="e">
        <f>ROUNDUP(DATEDIF(D1192,$B$156,"d")/7,0)</f>
        <v>#VALUE!</v>
      </c>
      <c r="H1192" s="40">
        <v>35548324</v>
      </c>
      <c r="I1192" s="41">
        <v>26559</v>
      </c>
      <c r="J1192" s="19">
        <v>58156413</v>
      </c>
      <c r="K1192" s="20">
        <f t="shared" si="180"/>
        <v>-0.3887462763564871</v>
      </c>
      <c r="L1192" s="40">
        <v>218979902</v>
      </c>
      <c r="M1192" s="41">
        <v>168774</v>
      </c>
    </row>
    <row r="1193" spans="2:13" ht="15.75" customHeight="1" hidden="1" outlineLevel="2">
      <c r="B1193" s="34" t="s">
        <v>448</v>
      </c>
      <c r="C1193" s="34" t="s">
        <v>448</v>
      </c>
      <c r="D1193" s="15">
        <v>42962</v>
      </c>
      <c r="E1193" s="16" t="s">
        <v>44</v>
      </c>
      <c r="F1193" s="17">
        <v>78</v>
      </c>
      <c r="G1193" s="18" t="e">
        <f>ROUNDUP(DATEDIF(D1193,$B$162,"d")/7,0)</f>
        <v>#VALUE!</v>
      </c>
      <c r="H1193" s="19">
        <v>18603938</v>
      </c>
      <c r="I1193" s="36">
        <v>13764</v>
      </c>
      <c r="J1193" s="19">
        <v>35548324</v>
      </c>
      <c r="K1193" s="20">
        <f t="shared" si="180"/>
        <v>-0.4766578024888037</v>
      </c>
      <c r="L1193" s="19">
        <v>237583840</v>
      </c>
      <c r="M1193" s="36">
        <v>182538</v>
      </c>
    </row>
    <row r="1194" spans="2:13" ht="15.75" customHeight="1" hidden="1" outlineLevel="2">
      <c r="B1194" s="34" t="s">
        <v>448</v>
      </c>
      <c r="C1194" s="34" t="s">
        <v>448</v>
      </c>
      <c r="D1194" s="15">
        <v>42962</v>
      </c>
      <c r="E1194" s="16" t="s">
        <v>44</v>
      </c>
      <c r="F1194" s="17">
        <v>78</v>
      </c>
      <c r="G1194" s="18" t="e">
        <f>ROUNDUP(DATEDIF(D1194,$B$169,"d")/7,0)</f>
        <v>#VALUE!</v>
      </c>
      <c r="H1194" s="19">
        <v>13323564</v>
      </c>
      <c r="I1194" s="36">
        <v>9675</v>
      </c>
      <c r="J1194" s="19">
        <v>18603938</v>
      </c>
      <c r="K1194" s="20">
        <f t="shared" si="180"/>
        <v>-0.2838309824511348</v>
      </c>
      <c r="L1194" s="19">
        <v>250907404</v>
      </c>
      <c r="M1194" s="36">
        <v>192213</v>
      </c>
    </row>
    <row r="1195" spans="2:13" ht="15.75" customHeight="1" hidden="1" outlineLevel="2">
      <c r="B1195" s="65" t="s">
        <v>448</v>
      </c>
      <c r="C1195" s="65" t="s">
        <v>448</v>
      </c>
      <c r="D1195" s="66">
        <v>42962</v>
      </c>
      <c r="E1195" s="65" t="s">
        <v>44</v>
      </c>
      <c r="F1195" s="31">
        <v>78</v>
      </c>
      <c r="G1195" s="18" t="e">
        <f>ROUNDUP(DATEDIF(D1195,$B$178,"d")/7,0)</f>
        <v>#VALUE!</v>
      </c>
      <c r="H1195" s="19">
        <v>7474352</v>
      </c>
      <c r="I1195" s="19">
        <v>5254</v>
      </c>
      <c r="J1195" s="19">
        <v>13323564</v>
      </c>
      <c r="K1195" s="20">
        <f t="shared" si="180"/>
        <v>-0.43901256450601356</v>
      </c>
      <c r="L1195" s="19">
        <v>258381756</v>
      </c>
      <c r="M1195" s="19">
        <v>197467</v>
      </c>
    </row>
    <row r="1196" spans="2:13" ht="15.75" customHeight="1" hidden="1" outlineLevel="2">
      <c r="B1196" s="44" t="s">
        <v>448</v>
      </c>
      <c r="C1196" s="44" t="s">
        <v>448</v>
      </c>
      <c r="D1196" s="15">
        <v>42962</v>
      </c>
      <c r="E1196" s="45" t="s">
        <v>44</v>
      </c>
      <c r="F1196" s="17">
        <v>78</v>
      </c>
      <c r="G1196" s="18" t="e">
        <f>ROUNDUP(DATEDIF(D1196,$B$186,"d")/7,0)</f>
        <v>#VALUE!</v>
      </c>
      <c r="H1196" s="19">
        <v>4587061</v>
      </c>
      <c r="I1196" s="19">
        <v>3530</v>
      </c>
      <c r="J1196" s="19">
        <v>7474352</v>
      </c>
      <c r="K1196" s="20">
        <f t="shared" si="180"/>
        <v>-0.3862931529047602</v>
      </c>
      <c r="L1196" s="32">
        <v>262968817</v>
      </c>
      <c r="M1196" s="32">
        <v>200997</v>
      </c>
    </row>
    <row r="1197" spans="2:13" ht="15.75" customHeight="1" hidden="1" outlineLevel="2">
      <c r="B1197" s="44" t="s">
        <v>448</v>
      </c>
      <c r="C1197" s="44" t="s">
        <v>448</v>
      </c>
      <c r="D1197" s="15">
        <v>42962</v>
      </c>
      <c r="E1197" s="45" t="s">
        <v>44</v>
      </c>
      <c r="F1197" s="17">
        <v>78</v>
      </c>
      <c r="G1197" s="18" t="e">
        <f>ROUNDUP(DATEDIF(D1197,$B$194,"d")/7,0)</f>
        <v>#VALUE!</v>
      </c>
      <c r="H1197" s="19">
        <v>3723680</v>
      </c>
      <c r="I1197" s="19">
        <v>2921</v>
      </c>
      <c r="J1197" s="19">
        <v>4587061</v>
      </c>
      <c r="K1197" s="20">
        <f t="shared" si="180"/>
        <v>-0.1882209545502011</v>
      </c>
      <c r="L1197" s="32">
        <v>266692497</v>
      </c>
      <c r="M1197" s="32">
        <v>203918</v>
      </c>
    </row>
    <row r="1198" spans="2:13" ht="15.75" customHeight="1" hidden="1" outlineLevel="2">
      <c r="B1198" s="44" t="s">
        <v>448</v>
      </c>
      <c r="C1198" s="44" t="s">
        <v>448</v>
      </c>
      <c r="D1198" s="15">
        <v>42962</v>
      </c>
      <c r="E1198" s="45" t="s">
        <v>44</v>
      </c>
      <c r="F1198" s="17">
        <v>78</v>
      </c>
      <c r="G1198" s="18" t="e">
        <f>ROUNDUP(DATEDIF(D1198,$B$197,"d")/7,0)</f>
        <v>#VALUE!</v>
      </c>
      <c r="H1198" s="19">
        <v>1974440</v>
      </c>
      <c r="I1198" s="19">
        <v>1622</v>
      </c>
      <c r="J1198" s="19">
        <v>3723680</v>
      </c>
      <c r="K1198" s="20">
        <f>IF(J1198&lt;&gt;0,-(J1198-I1197)/J1198,"")</f>
        <v>-0.9992155609504576</v>
      </c>
      <c r="L1198" s="32">
        <v>268666937</v>
      </c>
      <c r="M1198" s="32">
        <v>205540</v>
      </c>
    </row>
    <row r="1199" spans="2:13" ht="15.75" customHeight="1" hidden="1" outlineLevel="2">
      <c r="B1199" s="44" t="s">
        <v>448</v>
      </c>
      <c r="C1199" s="44" t="s">
        <v>448</v>
      </c>
      <c r="D1199" s="15">
        <v>42962</v>
      </c>
      <c r="E1199" s="45" t="s">
        <v>44</v>
      </c>
      <c r="F1199" s="17">
        <v>78</v>
      </c>
      <c r="G1199" s="18" t="e">
        <f>ROUNDUP(DATEDIF(D1199,$B$207,"d")/7,0)</f>
        <v>#VALUE!</v>
      </c>
      <c r="H1199" s="19">
        <v>1967115</v>
      </c>
      <c r="I1199" s="19">
        <v>2249</v>
      </c>
      <c r="J1199" s="19">
        <v>1974440</v>
      </c>
      <c r="K1199" s="20">
        <f>IF(J1199&lt;&gt;0,-(J1199-H1199)/J1199,"")</f>
        <v>-0.0037099126841028344</v>
      </c>
      <c r="L1199" s="32">
        <v>270634052</v>
      </c>
      <c r="M1199" s="32">
        <v>207789</v>
      </c>
    </row>
    <row r="1200" spans="1:13" s="28" customFormat="1" ht="15.75" customHeight="1" hidden="1" outlineLevel="1">
      <c r="A1200" s="28">
        <v>1</v>
      </c>
      <c r="B1200" s="46" t="s">
        <v>449</v>
      </c>
      <c r="C1200" s="46"/>
      <c r="D1200" s="23"/>
      <c r="E1200" s="24"/>
      <c r="F1200" s="25"/>
      <c r="G1200" s="26"/>
      <c r="H1200" s="23">
        <f>SUBTOTAL(9,'2017.01.02. - 2017.12.31.  alapadatok'!$H$1189:$H$1199)</f>
        <v>295595642</v>
      </c>
      <c r="I1200" s="23">
        <f>SUBTOTAL(9,'2017.01.02. - 2017.12.31.  alapadatok'!$I$1189:$I$1199)</f>
        <v>227228</v>
      </c>
      <c r="J1200" s="23"/>
      <c r="K1200" s="27"/>
      <c r="L1200" s="59"/>
      <c r="M1200" s="59"/>
    </row>
    <row r="1201" spans="2:13" ht="15.75" customHeight="1" hidden="1" outlineLevel="2">
      <c r="B1201" s="44" t="s">
        <v>450</v>
      </c>
      <c r="C1201" s="44" t="s">
        <v>451</v>
      </c>
      <c r="D1201" s="15">
        <v>42747</v>
      </c>
      <c r="E1201" s="45" t="s">
        <v>44</v>
      </c>
      <c r="F1201" s="17">
        <v>50</v>
      </c>
      <c r="G1201" s="18" t="e">
        <f>ROUNDUP(DATEDIF(D1201,$B$52,"d")/7,0)</f>
        <v>#VALUE!</v>
      </c>
      <c r="H1201" s="19">
        <v>121149205</v>
      </c>
      <c r="I1201" s="19">
        <v>82374</v>
      </c>
      <c r="J1201" s="19"/>
      <c r="K1201" s="20">
        <f aca="true" t="shared" si="181" ref="K1201:K1211">IF(J1201&lt;&gt;0,-(J1201-H1201)/J1201,"")</f>
        <v>0</v>
      </c>
      <c r="L1201" s="32">
        <v>121149205</v>
      </c>
      <c r="M1201" s="32">
        <v>82374</v>
      </c>
    </row>
    <row r="1202" spans="2:13" ht="15.75" customHeight="1" hidden="1" outlineLevel="2">
      <c r="B1202" s="44" t="s">
        <v>450</v>
      </c>
      <c r="C1202" s="44" t="s">
        <v>451</v>
      </c>
      <c r="D1202" s="15">
        <v>42747</v>
      </c>
      <c r="E1202" s="45" t="s">
        <v>44</v>
      </c>
      <c r="F1202" s="17">
        <v>50</v>
      </c>
      <c r="G1202" s="18" t="e">
        <f aca="true" t="shared" si="182" ref="G1202:G1203">ROUNDUP(DATEDIF(D1202,$B$56,"d")/7,0)</f>
        <v>#VALUE!</v>
      </c>
      <c r="H1202" s="19">
        <v>68291609</v>
      </c>
      <c r="I1202" s="19">
        <v>46252</v>
      </c>
      <c r="J1202" s="19">
        <v>121149205</v>
      </c>
      <c r="K1202" s="20">
        <f t="shared" si="181"/>
        <v>-0.43630163318034154</v>
      </c>
      <c r="L1202" s="32">
        <v>189440814</v>
      </c>
      <c r="M1202" s="32">
        <v>128626</v>
      </c>
    </row>
    <row r="1203" spans="2:13" ht="15.75" customHeight="1" hidden="1" outlineLevel="2">
      <c r="B1203" s="65" t="s">
        <v>450</v>
      </c>
      <c r="C1203" s="65" t="s">
        <v>451</v>
      </c>
      <c r="D1203" s="66">
        <v>42747</v>
      </c>
      <c r="E1203" s="65" t="s">
        <v>44</v>
      </c>
      <c r="F1203" s="31">
        <v>50</v>
      </c>
      <c r="G1203" s="18" t="e">
        <f t="shared" si="182"/>
        <v>#VALUE!</v>
      </c>
      <c r="H1203" s="19">
        <v>34707690</v>
      </c>
      <c r="I1203" s="19">
        <v>23024</v>
      </c>
      <c r="J1203" s="19">
        <v>68291609</v>
      </c>
      <c r="K1203" s="20">
        <f t="shared" si="181"/>
        <v>-0.4917722615087309</v>
      </c>
      <c r="L1203" s="19">
        <v>224148504</v>
      </c>
      <c r="M1203" s="19">
        <v>151650</v>
      </c>
    </row>
    <row r="1204" spans="2:13" ht="15.75" customHeight="1" hidden="1" outlineLevel="2">
      <c r="B1204" s="65" t="s">
        <v>450</v>
      </c>
      <c r="C1204" s="65" t="s">
        <v>451</v>
      </c>
      <c r="D1204" s="66">
        <v>42747</v>
      </c>
      <c r="E1204" s="65" t="s">
        <v>44</v>
      </c>
      <c r="F1204" s="31">
        <v>50</v>
      </c>
      <c r="G1204" s="18" t="e">
        <f>ROUNDUP(DATEDIF(D1204,$B$67,"d")/7,0)</f>
        <v>#VALUE!</v>
      </c>
      <c r="H1204" s="19">
        <v>26544625</v>
      </c>
      <c r="I1204" s="19">
        <v>17147</v>
      </c>
      <c r="J1204" s="19">
        <v>34707690</v>
      </c>
      <c r="K1204" s="20">
        <f t="shared" si="181"/>
        <v>-0.2351947075705701</v>
      </c>
      <c r="L1204" s="19">
        <v>250693129</v>
      </c>
      <c r="M1204" s="19">
        <v>168797</v>
      </c>
    </row>
    <row r="1205" spans="2:13" ht="15.75" customHeight="1" hidden="1" outlineLevel="2">
      <c r="B1205" s="65" t="s">
        <v>450</v>
      </c>
      <c r="C1205" s="65" t="s">
        <v>451</v>
      </c>
      <c r="D1205" s="66">
        <v>42747</v>
      </c>
      <c r="E1205" s="65" t="s">
        <v>44</v>
      </c>
      <c r="F1205" s="31">
        <v>50</v>
      </c>
      <c r="G1205" s="18" t="e">
        <f>ROUNDUP(DATEDIF(D1205,$B$65,"d")/7,0)</f>
        <v>#VALUE!</v>
      </c>
      <c r="H1205" s="19">
        <v>19183890</v>
      </c>
      <c r="I1205" s="19">
        <v>12395</v>
      </c>
      <c r="J1205" s="19">
        <v>26544625</v>
      </c>
      <c r="K1205" s="20">
        <f t="shared" si="181"/>
        <v>-0.2772966278483874</v>
      </c>
      <c r="L1205" s="19">
        <v>270079734</v>
      </c>
      <c r="M1205" s="19">
        <v>181337</v>
      </c>
    </row>
    <row r="1206" spans="2:13" ht="15.75" customHeight="1" hidden="1" outlineLevel="2">
      <c r="B1206" s="65" t="s">
        <v>450</v>
      </c>
      <c r="C1206" s="65" t="s">
        <v>451</v>
      </c>
      <c r="D1206" s="66">
        <v>42747</v>
      </c>
      <c r="E1206" s="65" t="s">
        <v>44</v>
      </c>
      <c r="F1206" s="31">
        <v>50</v>
      </c>
      <c r="G1206" s="18" t="e">
        <f>ROUNDUP(DATEDIF(D1206,$B$74,"d")/7,0)</f>
        <v>#VALUE!</v>
      </c>
      <c r="H1206" s="19">
        <v>9617220</v>
      </c>
      <c r="I1206" s="19">
        <v>5990</v>
      </c>
      <c r="J1206" s="19">
        <v>19183890</v>
      </c>
      <c r="K1206" s="20">
        <f t="shared" si="181"/>
        <v>-0.4986824882753185</v>
      </c>
      <c r="L1206" s="19">
        <v>279696954</v>
      </c>
      <c r="M1206" s="19">
        <v>187327</v>
      </c>
    </row>
    <row r="1207" spans="2:13" ht="15.75" customHeight="1" hidden="1" outlineLevel="2">
      <c r="B1207" s="65" t="s">
        <v>450</v>
      </c>
      <c r="C1207" s="65" t="s">
        <v>451</v>
      </c>
      <c r="D1207" s="66">
        <v>42747</v>
      </c>
      <c r="E1207" s="65" t="s">
        <v>44</v>
      </c>
      <c r="F1207" s="31">
        <v>50</v>
      </c>
      <c r="G1207" s="18" t="e">
        <f>ROUNDUP(DATEDIF(D1207,$B$82,"d")/7,0)</f>
        <v>#VALUE!</v>
      </c>
      <c r="H1207" s="19">
        <v>6374260</v>
      </c>
      <c r="I1207" s="19">
        <v>3991</v>
      </c>
      <c r="J1207" s="19">
        <v>9617220</v>
      </c>
      <c r="K1207" s="20">
        <f t="shared" si="181"/>
        <v>-0.3372034746007682</v>
      </c>
      <c r="L1207" s="19">
        <v>286071214</v>
      </c>
      <c r="M1207" s="19">
        <v>191318</v>
      </c>
    </row>
    <row r="1208" spans="2:13" ht="15.75" customHeight="1" hidden="1" outlineLevel="2">
      <c r="B1208" s="65" t="s">
        <v>450</v>
      </c>
      <c r="C1208" s="65" t="s">
        <v>451</v>
      </c>
      <c r="D1208" s="66">
        <v>42747</v>
      </c>
      <c r="E1208" s="65" t="s">
        <v>44</v>
      </c>
      <c r="F1208" s="31">
        <v>50</v>
      </c>
      <c r="G1208" s="18" t="e">
        <f>ROUNDUP(DATEDIF(D1208,$B$64,"d")/7,0)</f>
        <v>#VALUE!</v>
      </c>
      <c r="H1208" s="19">
        <v>3119435</v>
      </c>
      <c r="I1208" s="19">
        <v>1883</v>
      </c>
      <c r="J1208" s="19">
        <v>6374260</v>
      </c>
      <c r="K1208" s="20">
        <f t="shared" si="181"/>
        <v>-0.5106200562888868</v>
      </c>
      <c r="L1208" s="19">
        <v>289190649</v>
      </c>
      <c r="M1208" s="19">
        <v>193201</v>
      </c>
    </row>
    <row r="1209" spans="2:13" ht="15.75" customHeight="1" hidden="1" outlineLevel="2">
      <c r="B1209" s="65" t="s">
        <v>450</v>
      </c>
      <c r="C1209" s="65" t="s">
        <v>451</v>
      </c>
      <c r="D1209" s="66">
        <v>42747</v>
      </c>
      <c r="E1209" s="65" t="s">
        <v>44</v>
      </c>
      <c r="F1209" s="31">
        <v>50</v>
      </c>
      <c r="G1209" s="18" t="e">
        <f>ROUNDUP(DATEDIF(D1209,$B$73,"d")/7,0)</f>
        <v>#VALUE!</v>
      </c>
      <c r="H1209" s="19">
        <v>3359095</v>
      </c>
      <c r="I1209" s="19">
        <v>1956</v>
      </c>
      <c r="J1209" s="19">
        <v>3119435</v>
      </c>
      <c r="K1209" s="20">
        <f t="shared" si="181"/>
        <v>0.07682801532969913</v>
      </c>
      <c r="L1209" s="19">
        <v>292549744</v>
      </c>
      <c r="M1209" s="19">
        <v>195157</v>
      </c>
    </row>
    <row r="1210" spans="2:13" ht="15.75" customHeight="1" hidden="1" outlineLevel="2">
      <c r="B1210" s="30" t="s">
        <v>450</v>
      </c>
      <c r="C1210" s="30" t="s">
        <v>451</v>
      </c>
      <c r="D1210" s="15">
        <v>42747</v>
      </c>
      <c r="E1210" s="72" t="s">
        <v>44</v>
      </c>
      <c r="F1210" s="30">
        <v>50</v>
      </c>
      <c r="G1210" s="18" t="e">
        <f>ROUNDUP(DATEDIF(D1210,$B$74,"d")/7,0)</f>
        <v>#VALUE!</v>
      </c>
      <c r="H1210" s="19">
        <v>2300900</v>
      </c>
      <c r="I1210" s="19">
        <v>1984</v>
      </c>
      <c r="J1210" s="19">
        <v>3359095</v>
      </c>
      <c r="K1210" s="20">
        <f t="shared" si="181"/>
        <v>-0.31502383826596153</v>
      </c>
      <c r="L1210" s="19">
        <v>294850644</v>
      </c>
      <c r="M1210" s="19">
        <v>197141</v>
      </c>
    </row>
    <row r="1211" spans="2:13" ht="15.75" customHeight="1" hidden="1" outlineLevel="2">
      <c r="B1211" s="30" t="s">
        <v>450</v>
      </c>
      <c r="C1211" s="30" t="s">
        <v>451</v>
      </c>
      <c r="D1211" s="15">
        <v>42747</v>
      </c>
      <c r="E1211" s="72" t="s">
        <v>44</v>
      </c>
      <c r="F1211" s="30">
        <v>50</v>
      </c>
      <c r="G1211" s="18" t="e">
        <f>ROUNDUP(DATEDIF(D1211,$B$76,"d")/7,0)</f>
        <v>#VALUE!</v>
      </c>
      <c r="H1211" s="19">
        <v>259975</v>
      </c>
      <c r="I1211" s="19">
        <v>148</v>
      </c>
      <c r="J1211" s="19">
        <v>2300900</v>
      </c>
      <c r="K1211" s="20">
        <f t="shared" si="181"/>
        <v>-0.8870116041548959</v>
      </c>
      <c r="L1211" s="19">
        <v>295110619</v>
      </c>
      <c r="M1211" s="19">
        <v>197289</v>
      </c>
    </row>
    <row r="1212" spans="1:13" s="28" customFormat="1" ht="15.75" customHeight="1" hidden="1" outlineLevel="1">
      <c r="A1212" s="28">
        <v>1</v>
      </c>
      <c r="B1212" s="23" t="s">
        <v>452</v>
      </c>
      <c r="C1212" s="23"/>
      <c r="D1212" s="23"/>
      <c r="E1212" s="73"/>
      <c r="F1212" s="23"/>
      <c r="G1212" s="26"/>
      <c r="H1212" s="23">
        <f>SUBTOTAL(9,'2017.01.02. - 2017.12.31.  alapadatok'!$H$1201:$H$1211)</f>
        <v>294907904</v>
      </c>
      <c r="I1212" s="23">
        <f>SUBTOTAL(9,'2017.01.02. - 2017.12.31.  alapadatok'!$I$1201:$I$1211)</f>
        <v>197144</v>
      </c>
      <c r="J1212" s="23"/>
      <c r="K1212" s="27"/>
      <c r="L1212" s="23"/>
      <c r="M1212" s="23"/>
    </row>
    <row r="1213" spans="2:13" ht="15.75" customHeight="1" hidden="1" outlineLevel="2">
      <c r="B1213" s="44" t="s">
        <v>453</v>
      </c>
      <c r="C1213" s="44" t="s">
        <v>454</v>
      </c>
      <c r="D1213" s="15">
        <v>42733</v>
      </c>
      <c r="E1213" s="16" t="s">
        <v>153</v>
      </c>
      <c r="F1213" s="61">
        <v>11</v>
      </c>
      <c r="G1213" s="18" t="e">
        <f>ROUNDUP(DATEDIF(D1213,$B$50,"d")/7,0)</f>
        <v>#VALUE!</v>
      </c>
      <c r="H1213" s="56"/>
      <c r="I1213" s="56"/>
      <c r="J1213" s="56">
        <v>3017950</v>
      </c>
      <c r="K1213" s="20">
        <f>IF(J1213&lt;&gt;0,-(J1213-H1213)/J1213,"")</f>
        <v>-1</v>
      </c>
      <c r="L1213" s="56"/>
      <c r="M1213" s="19"/>
    </row>
    <row r="1214" spans="1:13" s="28" customFormat="1" ht="15.75" customHeight="1" hidden="1" outlineLevel="1">
      <c r="A1214" s="28">
        <v>1</v>
      </c>
      <c r="B1214" s="46" t="s">
        <v>455</v>
      </c>
      <c r="C1214" s="46"/>
      <c r="D1214" s="23"/>
      <c r="E1214" s="24"/>
      <c r="F1214" s="25"/>
      <c r="G1214" s="26"/>
      <c r="H1214" s="58">
        <f>SUBTOTAL(9,'2017.01.02. - 2017.12.31.  alapadatok'!$H$1213:$H$1213)</f>
        <v>0</v>
      </c>
      <c r="I1214" s="58">
        <f>SUBTOTAL(9,'2017.01.02. - 2017.12.31.  alapadatok'!$I$1213:$I$1213)</f>
        <v>0</v>
      </c>
      <c r="J1214" s="62"/>
      <c r="K1214" s="27"/>
      <c r="L1214" s="62"/>
      <c r="M1214" s="23"/>
    </row>
    <row r="1215" spans="2:13" ht="15.75" customHeight="1" hidden="1" outlineLevel="2">
      <c r="B1215" s="44" t="s">
        <v>456</v>
      </c>
      <c r="C1215" s="44" t="s">
        <v>457</v>
      </c>
      <c r="D1215" s="15">
        <v>42880</v>
      </c>
      <c r="E1215" s="16" t="s">
        <v>60</v>
      </c>
      <c r="F1215" s="61"/>
      <c r="G1215" s="35" t="e">
        <f>ROUNDUP(DATEDIF(D1215,$B$102,"d")/7,0)</f>
        <v>#VALUE!</v>
      </c>
      <c r="H1215" s="56">
        <v>180562475</v>
      </c>
      <c r="I1215" s="36">
        <v>124437</v>
      </c>
      <c r="J1215" s="30"/>
      <c r="K1215" s="30">
        <f aca="true" t="shared" si="183" ref="K1215:K1234">IF(J1215&lt;&gt;0,-(J1215-H1215)/J1215,"")</f>
        <v>0</v>
      </c>
      <c r="L1215" s="30">
        <v>188688900</v>
      </c>
      <c r="M1215" s="30">
        <v>130247</v>
      </c>
    </row>
    <row r="1216" spans="2:13" ht="15.75" customHeight="1" hidden="1" outlineLevel="2">
      <c r="B1216" s="34" t="s">
        <v>456</v>
      </c>
      <c r="C1216" s="34" t="s">
        <v>457</v>
      </c>
      <c r="D1216" s="15">
        <v>42880</v>
      </c>
      <c r="E1216" s="16" t="s">
        <v>60</v>
      </c>
      <c r="F1216" s="17"/>
      <c r="G1216" s="18" t="e">
        <f>ROUNDUP(DATEDIF(D1216,$B$110,"d")/7,0)</f>
        <v>#VALUE!</v>
      </c>
      <c r="H1216" s="19">
        <v>107168646</v>
      </c>
      <c r="I1216" s="19">
        <v>75160</v>
      </c>
      <c r="J1216" s="19">
        <v>180562475</v>
      </c>
      <c r="K1216" s="20">
        <f t="shared" si="183"/>
        <v>-0.4064733217685458</v>
      </c>
      <c r="L1216" s="19">
        <v>296717796</v>
      </c>
      <c r="M1216" s="19">
        <v>206073</v>
      </c>
    </row>
    <row r="1217" spans="2:13" ht="15.75" customHeight="1" hidden="1" outlineLevel="2">
      <c r="B1217" s="65" t="s">
        <v>456</v>
      </c>
      <c r="C1217" s="65" t="s">
        <v>457</v>
      </c>
      <c r="D1217" s="66">
        <v>42880</v>
      </c>
      <c r="E1217" s="65" t="s">
        <v>60</v>
      </c>
      <c r="F1217" s="31"/>
      <c r="G1217" s="18" t="e">
        <f>ROUNDUP(DATEDIF(D1217,$B$113,"d")/7,0)</f>
        <v>#VALUE!</v>
      </c>
      <c r="H1217" s="19">
        <v>55061035</v>
      </c>
      <c r="I1217" s="19">
        <v>38715</v>
      </c>
      <c r="J1217" s="19">
        <v>107168646</v>
      </c>
      <c r="K1217" s="20">
        <f t="shared" si="183"/>
        <v>-0.4862206712959684</v>
      </c>
      <c r="L1217" s="19">
        <v>352366901</v>
      </c>
      <c r="M1217" s="19">
        <v>245209</v>
      </c>
    </row>
    <row r="1218" spans="2:13" ht="15.75" customHeight="1" hidden="1" outlineLevel="2">
      <c r="B1218" s="65" t="s">
        <v>456</v>
      </c>
      <c r="C1218" s="65" t="s">
        <v>457</v>
      </c>
      <c r="D1218" s="66">
        <v>42880</v>
      </c>
      <c r="E1218" s="65" t="s">
        <v>60</v>
      </c>
      <c r="F1218" s="31"/>
      <c r="G1218" s="18" t="e">
        <f>ROUNDUP(DATEDIF(D1218,$B$123,"d")/7,0)</f>
        <v>#VALUE!</v>
      </c>
      <c r="H1218" s="19">
        <v>42681545</v>
      </c>
      <c r="I1218" s="19">
        <v>29306</v>
      </c>
      <c r="J1218" s="19">
        <v>55061035</v>
      </c>
      <c r="K1218" s="20">
        <f t="shared" si="183"/>
        <v>-0.22483213401273697</v>
      </c>
      <c r="L1218" s="19">
        <v>395116446</v>
      </c>
      <c r="M1218" s="19">
        <v>274581</v>
      </c>
    </row>
    <row r="1219" spans="2:13" ht="15.75" customHeight="1" hidden="1" outlineLevel="2">
      <c r="B1219" s="65" t="s">
        <v>456</v>
      </c>
      <c r="C1219" s="65" t="s">
        <v>457</v>
      </c>
      <c r="D1219" s="66">
        <v>42880</v>
      </c>
      <c r="E1219" s="65" t="s">
        <v>60</v>
      </c>
      <c r="F1219" s="31"/>
      <c r="G1219" s="18" t="e">
        <f>ROUNDUP(DATEDIF(D1219,$B$122,"d")/7,0)</f>
        <v>#VALUE!</v>
      </c>
      <c r="H1219" s="19">
        <v>24408230</v>
      </c>
      <c r="I1219" s="19">
        <v>16614</v>
      </c>
      <c r="J1219" s="19">
        <v>42681545</v>
      </c>
      <c r="K1219" s="20">
        <f t="shared" si="183"/>
        <v>-0.42813152616663713</v>
      </c>
      <c r="L1219" s="19">
        <v>419594576</v>
      </c>
      <c r="M1219" s="19">
        <v>291266</v>
      </c>
    </row>
    <row r="1220" spans="2:13" ht="15.75" customHeight="1" hidden="1" outlineLevel="2">
      <c r="B1220" s="65" t="s">
        <v>456</v>
      </c>
      <c r="C1220" s="65" t="s">
        <v>457</v>
      </c>
      <c r="D1220" s="66">
        <v>42880</v>
      </c>
      <c r="E1220" s="65" t="s">
        <v>60</v>
      </c>
      <c r="F1220" s="31"/>
      <c r="G1220" s="18" t="e">
        <f aca="true" t="shared" si="184" ref="G1220:G1221">ROUNDUP(DATEDIF(D1220,$B$128,"d")/7,0)</f>
        <v>#VALUE!</v>
      </c>
      <c r="H1220" s="19">
        <v>17124475</v>
      </c>
      <c r="I1220" s="19">
        <v>11562</v>
      </c>
      <c r="J1220" s="19">
        <v>24408230</v>
      </c>
      <c r="K1220" s="20">
        <f t="shared" si="183"/>
        <v>-0.2984138956409375</v>
      </c>
      <c r="L1220" s="19">
        <v>436869266</v>
      </c>
      <c r="M1220" s="19">
        <v>302960</v>
      </c>
    </row>
    <row r="1221" spans="2:13" ht="15.75" customHeight="1" hidden="1" outlineLevel="2">
      <c r="B1221" s="65" t="s">
        <v>456</v>
      </c>
      <c r="C1221" s="65" t="s">
        <v>457</v>
      </c>
      <c r="D1221" s="66">
        <v>42880</v>
      </c>
      <c r="E1221" s="65" t="s">
        <v>60</v>
      </c>
      <c r="F1221" s="31"/>
      <c r="G1221" s="18" t="e">
        <f t="shared" si="184"/>
        <v>#VALUE!</v>
      </c>
      <c r="H1221" s="19">
        <v>12783056</v>
      </c>
      <c r="I1221" s="19">
        <v>8477</v>
      </c>
      <c r="J1221" s="19">
        <v>17124475</v>
      </c>
      <c r="K1221" s="20">
        <f t="shared" si="183"/>
        <v>-0.25352129043372135</v>
      </c>
      <c r="L1221" s="19">
        <v>449652322</v>
      </c>
      <c r="M1221" s="19">
        <v>311437</v>
      </c>
    </row>
    <row r="1222" spans="2:13" ht="15.75" customHeight="1" hidden="1" outlineLevel="2">
      <c r="B1222" s="65" t="s">
        <v>456</v>
      </c>
      <c r="C1222" s="65" t="s">
        <v>457</v>
      </c>
      <c r="D1222" s="66">
        <v>42880</v>
      </c>
      <c r="E1222" s="65" t="s">
        <v>60</v>
      </c>
      <c r="F1222" s="31"/>
      <c r="G1222" s="18" t="e">
        <f>ROUNDUP(DATEDIF(D1222,$B$131,"d")/7,0)</f>
        <v>#VALUE!</v>
      </c>
      <c r="H1222" s="19">
        <v>9166945</v>
      </c>
      <c r="I1222" s="19">
        <v>5961</v>
      </c>
      <c r="J1222" s="19">
        <v>12783056</v>
      </c>
      <c r="K1222" s="20">
        <f t="shared" si="183"/>
        <v>-0.28288313842949603</v>
      </c>
      <c r="L1222" s="19">
        <v>458819267</v>
      </c>
      <c r="M1222" s="19">
        <v>317398</v>
      </c>
    </row>
    <row r="1223" spans="2:13" ht="15.75" customHeight="1" hidden="1" outlineLevel="2">
      <c r="B1223" s="65" t="s">
        <v>456</v>
      </c>
      <c r="C1223" s="65" t="s">
        <v>457</v>
      </c>
      <c r="D1223" s="66">
        <v>42880</v>
      </c>
      <c r="E1223" s="65" t="s">
        <v>60</v>
      </c>
      <c r="F1223" s="31"/>
      <c r="G1223" s="18" t="e">
        <f>ROUNDUP(DATEDIF(D1223,$B$134,"d")/7,0)</f>
        <v>#VALUE!</v>
      </c>
      <c r="H1223" s="19">
        <v>6429905</v>
      </c>
      <c r="I1223" s="19">
        <v>4475</v>
      </c>
      <c r="J1223" s="19">
        <v>9166945</v>
      </c>
      <c r="K1223" s="20">
        <f t="shared" si="183"/>
        <v>-0.29857711593120717</v>
      </c>
      <c r="L1223" s="19">
        <v>465259172</v>
      </c>
      <c r="M1223" s="19">
        <v>321873</v>
      </c>
    </row>
    <row r="1224" spans="2:13" ht="15.75" customHeight="1" hidden="1" outlineLevel="2">
      <c r="B1224" s="65" t="s">
        <v>456</v>
      </c>
      <c r="C1224" s="65" t="s">
        <v>457</v>
      </c>
      <c r="D1224" s="66">
        <v>42880</v>
      </c>
      <c r="E1224" s="65" t="s">
        <v>60</v>
      </c>
      <c r="F1224" s="31"/>
      <c r="G1224" s="18" t="e">
        <f aca="true" t="shared" si="185" ref="G1224:G1225">ROUNDUP(DATEDIF(D1224,$B$140,"d")/7,0)</f>
        <v>#VALUE!</v>
      </c>
      <c r="H1224" s="19">
        <v>7277432</v>
      </c>
      <c r="I1224" s="19">
        <v>5192</v>
      </c>
      <c r="J1224" s="19">
        <v>6429905</v>
      </c>
      <c r="K1224" s="20">
        <f t="shared" si="183"/>
        <v>0.131810190041688</v>
      </c>
      <c r="L1224" s="19">
        <v>472536604</v>
      </c>
      <c r="M1224" s="19">
        <v>327065</v>
      </c>
    </row>
    <row r="1225" spans="2:13" ht="15.75" customHeight="1" hidden="1" outlineLevel="2">
      <c r="B1225" s="34" t="s">
        <v>456</v>
      </c>
      <c r="C1225" s="34" t="s">
        <v>457</v>
      </c>
      <c r="D1225" s="15">
        <v>42880</v>
      </c>
      <c r="E1225" s="16" t="s">
        <v>60</v>
      </c>
      <c r="F1225" s="17"/>
      <c r="G1225" s="18" t="e">
        <f t="shared" si="185"/>
        <v>#VALUE!</v>
      </c>
      <c r="H1225" s="40">
        <v>5653503</v>
      </c>
      <c r="I1225" s="41">
        <v>3704</v>
      </c>
      <c r="J1225" s="19">
        <v>7277432</v>
      </c>
      <c r="K1225" s="20">
        <f t="shared" si="183"/>
        <v>-0.22314588442736394</v>
      </c>
      <c r="L1225" s="40">
        <v>478550471</v>
      </c>
      <c r="M1225" s="41">
        <v>330769</v>
      </c>
    </row>
    <row r="1226" spans="2:13" ht="15.75" customHeight="1" hidden="1" outlineLevel="2">
      <c r="B1226" s="65" t="s">
        <v>456</v>
      </c>
      <c r="C1226" s="65" t="s">
        <v>457</v>
      </c>
      <c r="D1226" s="66">
        <v>42880</v>
      </c>
      <c r="E1226" s="30" t="s">
        <v>60</v>
      </c>
      <c r="F1226" s="31"/>
      <c r="G1226" s="18" t="e">
        <f>ROUNDUP(DATEDIF(D1226,$B$152,"d")/7,0)</f>
        <v>#VALUE!</v>
      </c>
      <c r="H1226" s="19">
        <v>2258405</v>
      </c>
      <c r="I1226" s="19">
        <v>1440</v>
      </c>
      <c r="J1226" s="19">
        <v>5653503</v>
      </c>
      <c r="K1226" s="20">
        <f t="shared" si="183"/>
        <v>-0.6005299723021285</v>
      </c>
      <c r="L1226" s="19">
        <v>480808876</v>
      </c>
      <c r="M1226" s="19">
        <v>332209</v>
      </c>
    </row>
    <row r="1227" spans="2:13" ht="15.75" customHeight="1" hidden="1" outlineLevel="2">
      <c r="B1227" s="44" t="s">
        <v>456</v>
      </c>
      <c r="C1227" s="44" t="s">
        <v>457</v>
      </c>
      <c r="D1227" s="15">
        <v>42880</v>
      </c>
      <c r="E1227" s="16" t="s">
        <v>60</v>
      </c>
      <c r="F1227" s="17"/>
      <c r="G1227" s="18" t="e">
        <f aca="true" t="shared" si="186" ref="G1227:G1228">ROUNDUP(DATEDIF(D1227,$B$154,"d")/7,0)</f>
        <v>#VALUE!</v>
      </c>
      <c r="H1227" s="19">
        <v>789710</v>
      </c>
      <c r="I1227" s="19">
        <v>484</v>
      </c>
      <c r="J1227" s="19">
        <v>2258405</v>
      </c>
      <c r="K1227" s="20">
        <f t="shared" si="183"/>
        <v>-0.6503240118579263</v>
      </c>
      <c r="L1227" s="19">
        <v>481598586</v>
      </c>
      <c r="M1227" s="19">
        <v>332693</v>
      </c>
    </row>
    <row r="1228" spans="2:13" ht="15.75" customHeight="1" hidden="1" outlineLevel="2">
      <c r="B1228" s="44" t="s">
        <v>456</v>
      </c>
      <c r="C1228" s="44" t="s">
        <v>457</v>
      </c>
      <c r="D1228" s="15">
        <v>42880</v>
      </c>
      <c r="E1228" s="16" t="s">
        <v>60</v>
      </c>
      <c r="F1228" s="17"/>
      <c r="G1228" s="18" t="e">
        <f t="shared" si="186"/>
        <v>#VALUE!</v>
      </c>
      <c r="H1228" s="19">
        <v>500930</v>
      </c>
      <c r="I1228" s="19">
        <v>325</v>
      </c>
      <c r="J1228" s="19">
        <v>789710</v>
      </c>
      <c r="K1228" s="20">
        <f t="shared" si="183"/>
        <v>-0.3656785402236264</v>
      </c>
      <c r="L1228" s="19">
        <v>482099516</v>
      </c>
      <c r="M1228" s="19">
        <v>333018</v>
      </c>
    </row>
    <row r="1229" spans="2:13" ht="15.75" customHeight="1" hidden="1" outlineLevel="2">
      <c r="B1229" s="44" t="s">
        <v>456</v>
      </c>
      <c r="C1229" s="44" t="s">
        <v>457</v>
      </c>
      <c r="D1229" s="15">
        <v>42880</v>
      </c>
      <c r="E1229" s="16" t="s">
        <v>60</v>
      </c>
      <c r="F1229" s="17"/>
      <c r="G1229" s="18" t="e">
        <f>ROUNDUP(DATEDIF(D1229,$B$156,"d")/7,0)</f>
        <v>#VALUE!</v>
      </c>
      <c r="H1229" s="19">
        <v>425405</v>
      </c>
      <c r="I1229" s="19">
        <v>246</v>
      </c>
      <c r="J1229" s="19">
        <v>500930</v>
      </c>
      <c r="K1229" s="20">
        <f t="shared" si="183"/>
        <v>-0.15076956860239954</v>
      </c>
      <c r="L1229" s="19">
        <v>482542721</v>
      </c>
      <c r="M1229" s="19">
        <v>333280</v>
      </c>
    </row>
    <row r="1230" spans="2:13" ht="15.75" customHeight="1" hidden="1" outlineLevel="2">
      <c r="B1230" s="44" t="s">
        <v>456</v>
      </c>
      <c r="C1230" s="44" t="s">
        <v>457</v>
      </c>
      <c r="D1230" s="15">
        <v>42880</v>
      </c>
      <c r="E1230" s="16" t="s">
        <v>60</v>
      </c>
      <c r="F1230" s="17"/>
      <c r="G1230" s="18" t="e">
        <f>ROUNDUP(DATEDIF(D1230,$B$162,"d")/7,0)</f>
        <v>#VALUE!</v>
      </c>
      <c r="H1230" s="19">
        <v>275140</v>
      </c>
      <c r="I1230" s="19">
        <v>165</v>
      </c>
      <c r="J1230" s="19">
        <v>425405</v>
      </c>
      <c r="K1230" s="20">
        <f t="shared" si="183"/>
        <v>-0.3532281002809088</v>
      </c>
      <c r="L1230" s="19">
        <v>482817861</v>
      </c>
      <c r="M1230" s="19">
        <v>333445</v>
      </c>
    </row>
    <row r="1231" spans="2:13" ht="15.75" customHeight="1" hidden="1" outlineLevel="2">
      <c r="B1231" s="44" t="s">
        <v>456</v>
      </c>
      <c r="C1231" s="44" t="s">
        <v>457</v>
      </c>
      <c r="D1231" s="15">
        <v>42880</v>
      </c>
      <c r="E1231" s="16" t="s">
        <v>60</v>
      </c>
      <c r="F1231" s="17"/>
      <c r="G1231" s="18" t="e">
        <f>ROUNDUP(DATEDIF(D1231,$B$169,"d")/7,0)</f>
        <v>#VALUE!</v>
      </c>
      <c r="H1231" s="19">
        <v>426785</v>
      </c>
      <c r="I1231" s="19">
        <v>241</v>
      </c>
      <c r="J1231" s="19">
        <v>275140</v>
      </c>
      <c r="K1231" s="20">
        <f t="shared" si="183"/>
        <v>0.5511557752416951</v>
      </c>
      <c r="L1231" s="19">
        <v>483244646</v>
      </c>
      <c r="M1231" s="19">
        <v>333686</v>
      </c>
    </row>
    <row r="1232" spans="2:13" ht="15.75" customHeight="1" hidden="1" outlineLevel="2">
      <c r="B1232" s="44" t="s">
        <v>456</v>
      </c>
      <c r="C1232" s="44" t="s">
        <v>457</v>
      </c>
      <c r="D1232" s="15">
        <v>42880</v>
      </c>
      <c r="E1232" s="16" t="s">
        <v>60</v>
      </c>
      <c r="F1232" s="17"/>
      <c r="G1232" s="18" t="e">
        <f>ROUNDUP(DATEDIF(D1232,$B$178,"d")/7,0)</f>
        <v>#VALUE!</v>
      </c>
      <c r="H1232" s="19">
        <v>301460</v>
      </c>
      <c r="I1232" s="19">
        <v>170</v>
      </c>
      <c r="J1232" s="19">
        <v>426785</v>
      </c>
      <c r="K1232" s="20">
        <f t="shared" si="183"/>
        <v>-0.29364902702766027</v>
      </c>
      <c r="L1232" s="19">
        <v>483546106</v>
      </c>
      <c r="M1232" s="19">
        <v>333856</v>
      </c>
    </row>
    <row r="1233" spans="2:13" ht="15.75" customHeight="1" hidden="1" outlineLevel="2">
      <c r="B1233" s="44" t="s">
        <v>456</v>
      </c>
      <c r="C1233" s="44" t="s">
        <v>457</v>
      </c>
      <c r="D1233" s="15">
        <v>42880</v>
      </c>
      <c r="E1233" s="16" t="s">
        <v>60</v>
      </c>
      <c r="F1233" s="17"/>
      <c r="G1233" s="18" t="e">
        <f>ROUNDUP(DATEDIF(D1233,$B$186,"d")/7,0)</f>
        <v>#VALUE!</v>
      </c>
      <c r="H1233" s="19">
        <v>198410</v>
      </c>
      <c r="I1233" s="19">
        <v>126</v>
      </c>
      <c r="J1233" s="19">
        <v>301460</v>
      </c>
      <c r="K1233" s="20">
        <f t="shared" si="183"/>
        <v>-0.341836396205135</v>
      </c>
      <c r="L1233" s="19">
        <v>483744516</v>
      </c>
      <c r="M1233" s="19">
        <v>333982</v>
      </c>
    </row>
    <row r="1234" spans="2:13" ht="15.75" customHeight="1" hidden="1" outlineLevel="2">
      <c r="B1234" s="44" t="s">
        <v>456</v>
      </c>
      <c r="C1234" s="44" t="s">
        <v>457</v>
      </c>
      <c r="D1234" s="15">
        <v>42880</v>
      </c>
      <c r="E1234" s="16" t="s">
        <v>60</v>
      </c>
      <c r="F1234" s="17"/>
      <c r="G1234" s="18" t="e">
        <f>ROUNDUP(DATEDIF(D1234,$B$194,"d")/7,0)</f>
        <v>#VALUE!</v>
      </c>
      <c r="H1234" s="19">
        <v>186260</v>
      </c>
      <c r="I1234" s="19">
        <v>150</v>
      </c>
      <c r="J1234" s="19">
        <v>198410</v>
      </c>
      <c r="K1234" s="20">
        <f t="shared" si="183"/>
        <v>-0.06123683282092637</v>
      </c>
      <c r="L1234" s="19">
        <v>483930776</v>
      </c>
      <c r="M1234" s="19">
        <v>334132</v>
      </c>
    </row>
    <row r="1235" spans="1:13" s="28" customFormat="1" ht="15.75" customHeight="1" hidden="1" outlineLevel="1">
      <c r="A1235" s="28">
        <v>1</v>
      </c>
      <c r="B1235" s="46" t="s">
        <v>458</v>
      </c>
      <c r="C1235" s="46"/>
      <c r="D1235" s="23"/>
      <c r="E1235" s="24"/>
      <c r="F1235" s="25"/>
      <c r="G1235" s="26"/>
      <c r="H1235" s="23">
        <f>SUBTOTAL(9,'2017.01.02. - 2017.12.31.  alapadatok'!$H$1215:$H$1234)</f>
        <v>473679752</v>
      </c>
      <c r="I1235" s="23">
        <f>SUBTOTAL(9,'2017.01.02. - 2017.12.31.  alapadatok'!$I$1215:$I$1234)</f>
        <v>326950</v>
      </c>
      <c r="J1235" s="23"/>
      <c r="K1235" s="27"/>
      <c r="L1235" s="23"/>
      <c r="M1235" s="23"/>
    </row>
    <row r="1236" spans="2:13" ht="15.75" customHeight="1" hidden="1" outlineLevel="2">
      <c r="B1236" s="30" t="s">
        <v>459</v>
      </c>
      <c r="C1236" s="30" t="s">
        <v>460</v>
      </c>
      <c r="D1236" s="53">
        <v>43097</v>
      </c>
      <c r="E1236" s="30" t="s">
        <v>77</v>
      </c>
      <c r="F1236" s="35">
        <v>33</v>
      </c>
      <c r="G1236" s="18" t="e">
        <f>ROUNDUP(DATEDIF(D1236,$B$284,"d")/7,0)</f>
        <v>#VALUE!</v>
      </c>
      <c r="H1236" s="19">
        <v>28440895</v>
      </c>
      <c r="I1236" s="19">
        <v>20373</v>
      </c>
      <c r="J1236" s="47"/>
      <c r="K1236" s="20"/>
      <c r="L1236" s="32">
        <v>28440895</v>
      </c>
      <c r="M1236" s="32">
        <v>20373</v>
      </c>
    </row>
    <row r="1237" spans="1:13" s="28" customFormat="1" ht="15.75" customHeight="1" hidden="1" outlineLevel="1">
      <c r="A1237" s="28">
        <v>1</v>
      </c>
      <c r="B1237" s="23" t="s">
        <v>461</v>
      </c>
      <c r="C1237" s="23"/>
      <c r="D1237" s="60"/>
      <c r="E1237" s="23"/>
      <c r="F1237" s="26"/>
      <c r="G1237" s="26"/>
      <c r="H1237" s="23">
        <f>SUBTOTAL(9,'2017.01.02. - 2017.12.31.  alapadatok'!$H$1236:$H$1236)</f>
        <v>28440895</v>
      </c>
      <c r="I1237" s="23">
        <f>SUBTOTAL(9,'2017.01.02. - 2017.12.31.  alapadatok'!$I$1236:$I$1236)</f>
        <v>20373</v>
      </c>
      <c r="J1237" s="23"/>
      <c r="K1237" s="27"/>
      <c r="L1237" s="59"/>
      <c r="M1237" s="59"/>
    </row>
    <row r="1238" spans="2:13" ht="15.75" customHeight="1" hidden="1" outlineLevel="2">
      <c r="B1238" s="30" t="s">
        <v>462</v>
      </c>
      <c r="C1238" s="30" t="s">
        <v>463</v>
      </c>
      <c r="D1238" s="53">
        <v>42894</v>
      </c>
      <c r="E1238" s="30" t="s">
        <v>69</v>
      </c>
      <c r="F1238" s="35">
        <v>1</v>
      </c>
      <c r="G1238" s="18" t="e">
        <f>ROUNDUP(DATEDIF(D1238,$B$113,"d")/7,0)</f>
        <v>#VALUE!</v>
      </c>
      <c r="H1238" s="19">
        <v>595430</v>
      </c>
      <c r="I1238" s="19">
        <v>443</v>
      </c>
      <c r="J1238" s="19"/>
      <c r="K1238" s="20">
        <f aca="true" t="shared" si="187" ref="K1238:K1249">IF(J1238&lt;&gt;0,-(J1238-H1238)/J1238,"")</f>
        <v>0</v>
      </c>
      <c r="L1238" s="32">
        <v>595430</v>
      </c>
      <c r="M1238" s="32">
        <v>443</v>
      </c>
    </row>
    <row r="1239" spans="2:13" ht="15.75" customHeight="1" hidden="1" outlineLevel="2">
      <c r="B1239" s="30" t="s">
        <v>462</v>
      </c>
      <c r="C1239" s="30" t="s">
        <v>463</v>
      </c>
      <c r="D1239" s="53">
        <v>42894</v>
      </c>
      <c r="E1239" s="30" t="s">
        <v>69</v>
      </c>
      <c r="F1239" s="35">
        <v>1</v>
      </c>
      <c r="G1239" s="18" t="e">
        <f>ROUNDUP(DATEDIF(D1239,$B$123,"d")/7,0)</f>
        <v>#VALUE!</v>
      </c>
      <c r="H1239" s="19">
        <v>342140</v>
      </c>
      <c r="I1239" s="19">
        <v>246</v>
      </c>
      <c r="J1239" s="19">
        <v>595430</v>
      </c>
      <c r="K1239" s="20">
        <f t="shared" si="187"/>
        <v>-0.42539005424651094</v>
      </c>
      <c r="L1239" s="32">
        <v>937570</v>
      </c>
      <c r="M1239" s="32">
        <v>689</v>
      </c>
    </row>
    <row r="1240" spans="2:13" ht="15.75" customHeight="1" hidden="1" outlineLevel="2">
      <c r="B1240" s="30" t="s">
        <v>462</v>
      </c>
      <c r="C1240" s="30" t="s">
        <v>463</v>
      </c>
      <c r="D1240" s="53">
        <v>42894</v>
      </c>
      <c r="E1240" s="30" t="s">
        <v>69</v>
      </c>
      <c r="F1240" s="35">
        <v>1</v>
      </c>
      <c r="G1240" s="18" t="e">
        <f>ROUNDUP(DATEDIF(D1240,$B$122,"d")/7,0)</f>
        <v>#VALUE!</v>
      </c>
      <c r="H1240" s="19">
        <v>398310</v>
      </c>
      <c r="I1240" s="19">
        <v>281</v>
      </c>
      <c r="J1240" s="19">
        <v>342140</v>
      </c>
      <c r="K1240" s="20">
        <f t="shared" si="187"/>
        <v>0.1641725609399661</v>
      </c>
      <c r="L1240" s="32">
        <v>1500170</v>
      </c>
      <c r="M1240" s="32">
        <v>1089</v>
      </c>
    </row>
    <row r="1241" spans="2:13" ht="15.75" customHeight="1" hidden="1" outlineLevel="2">
      <c r="B1241" s="34" t="s">
        <v>462</v>
      </c>
      <c r="C1241" s="34" t="s">
        <v>463</v>
      </c>
      <c r="D1241" s="15">
        <v>42894</v>
      </c>
      <c r="E1241" s="16" t="s">
        <v>69</v>
      </c>
      <c r="F1241" s="17">
        <v>1</v>
      </c>
      <c r="G1241" s="18" t="e">
        <f aca="true" t="shared" si="188" ref="G1241:G1242">ROUNDUP(DATEDIF(D1241,$B$128,"d")/7,0)</f>
        <v>#VALUE!</v>
      </c>
      <c r="H1241" s="19">
        <v>400740</v>
      </c>
      <c r="I1241" s="19">
        <v>294</v>
      </c>
      <c r="J1241" s="19">
        <v>398310</v>
      </c>
      <c r="K1241" s="20">
        <f t="shared" si="187"/>
        <v>0.006100775777660616</v>
      </c>
      <c r="L1241" s="19">
        <v>1900910</v>
      </c>
      <c r="M1241" s="19">
        <v>1383</v>
      </c>
    </row>
    <row r="1242" spans="2:13" ht="15.75" customHeight="1" hidden="1" outlineLevel="2">
      <c r="B1242" s="34" t="s">
        <v>462</v>
      </c>
      <c r="C1242" s="34" t="s">
        <v>463</v>
      </c>
      <c r="D1242" s="15">
        <v>42894</v>
      </c>
      <c r="E1242" s="16" t="s">
        <v>69</v>
      </c>
      <c r="F1242" s="17">
        <v>1</v>
      </c>
      <c r="G1242" s="18" t="e">
        <f t="shared" si="188"/>
        <v>#VALUE!</v>
      </c>
      <c r="H1242" s="54">
        <v>333620</v>
      </c>
      <c r="I1242" s="54">
        <v>248</v>
      </c>
      <c r="J1242" s="19">
        <v>400740</v>
      </c>
      <c r="K1242" s="20">
        <f t="shared" si="187"/>
        <v>-0.1674901432350152</v>
      </c>
      <c r="L1242" s="19">
        <v>2234530</v>
      </c>
      <c r="M1242" s="19">
        <v>1631</v>
      </c>
    </row>
    <row r="1243" spans="2:13" ht="15.75" customHeight="1" hidden="1" outlineLevel="2">
      <c r="B1243" s="34" t="s">
        <v>462</v>
      </c>
      <c r="C1243" s="34" t="s">
        <v>463</v>
      </c>
      <c r="D1243" s="15">
        <v>42894</v>
      </c>
      <c r="E1243" s="16" t="s">
        <v>69</v>
      </c>
      <c r="F1243" s="17">
        <v>1</v>
      </c>
      <c r="G1243" s="18" t="e">
        <f>ROUNDUP(DATEDIF(D1243,$B$131,"d")/7,0)</f>
        <v>#VALUE!</v>
      </c>
      <c r="H1243" s="19">
        <v>227050</v>
      </c>
      <c r="I1243" s="19">
        <v>192</v>
      </c>
      <c r="J1243" s="54">
        <v>333620</v>
      </c>
      <c r="K1243" s="20">
        <f t="shared" si="187"/>
        <v>-0.31943528565433726</v>
      </c>
      <c r="L1243" s="19">
        <v>2461580</v>
      </c>
      <c r="M1243" s="19">
        <v>1823</v>
      </c>
    </row>
    <row r="1244" spans="2:13" ht="15.75" customHeight="1" hidden="1" outlineLevel="2">
      <c r="B1244" s="34" t="s">
        <v>462</v>
      </c>
      <c r="C1244" s="34" t="s">
        <v>463</v>
      </c>
      <c r="D1244" s="15">
        <v>42894</v>
      </c>
      <c r="E1244" s="16" t="s">
        <v>69</v>
      </c>
      <c r="F1244" s="17">
        <v>1</v>
      </c>
      <c r="G1244" s="18" t="e">
        <f>ROUNDUP(DATEDIF(D1244,$B$134,"d")/7,0)</f>
        <v>#VALUE!</v>
      </c>
      <c r="H1244" s="54">
        <v>164000</v>
      </c>
      <c r="I1244" s="54">
        <v>137</v>
      </c>
      <c r="J1244" s="19">
        <v>227050</v>
      </c>
      <c r="K1244" s="20">
        <f t="shared" si="187"/>
        <v>-0.27769213829552963</v>
      </c>
      <c r="L1244" s="54">
        <v>2625580</v>
      </c>
      <c r="M1244" s="54">
        <v>1960</v>
      </c>
    </row>
    <row r="1245" spans="2:13" ht="15.75" customHeight="1" hidden="1" outlineLevel="2">
      <c r="B1245" s="34" t="s">
        <v>462</v>
      </c>
      <c r="C1245" s="34" t="s">
        <v>463</v>
      </c>
      <c r="D1245" s="15">
        <v>42894</v>
      </c>
      <c r="E1245" s="16" t="s">
        <v>69</v>
      </c>
      <c r="F1245" s="17">
        <v>1</v>
      </c>
      <c r="G1245" s="18" t="e">
        <f aca="true" t="shared" si="189" ref="G1245:G1246">ROUNDUP(DATEDIF(D1245,$B$140,"d")/7,0)</f>
        <v>#VALUE!</v>
      </c>
      <c r="H1245" s="19">
        <v>99750</v>
      </c>
      <c r="I1245" s="19">
        <v>85</v>
      </c>
      <c r="J1245" s="54">
        <v>164000</v>
      </c>
      <c r="K1245" s="20">
        <f t="shared" si="187"/>
        <v>-0.39176829268292684</v>
      </c>
      <c r="L1245" s="19">
        <v>2725330</v>
      </c>
      <c r="M1245" s="19">
        <v>2045</v>
      </c>
    </row>
    <row r="1246" spans="2:13" ht="15.75" customHeight="1" hidden="1" outlineLevel="2">
      <c r="B1246" s="44" t="s">
        <v>462</v>
      </c>
      <c r="C1246" s="44" t="s">
        <v>463</v>
      </c>
      <c r="D1246" s="15">
        <v>42894</v>
      </c>
      <c r="E1246" s="16" t="s">
        <v>69</v>
      </c>
      <c r="F1246" s="17">
        <v>1</v>
      </c>
      <c r="G1246" s="18" t="e">
        <f t="shared" si="189"/>
        <v>#VALUE!</v>
      </c>
      <c r="H1246" s="79">
        <v>101500</v>
      </c>
      <c r="I1246" s="36">
        <v>86</v>
      </c>
      <c r="J1246" s="56">
        <v>99750</v>
      </c>
      <c r="K1246" s="20">
        <f t="shared" si="187"/>
        <v>0.017543859649122806</v>
      </c>
      <c r="L1246" s="79">
        <v>2826830</v>
      </c>
      <c r="M1246" s="36">
        <v>2131</v>
      </c>
    </row>
    <row r="1247" spans="2:13" ht="15.75" customHeight="1" hidden="1" outlineLevel="2">
      <c r="B1247" s="44" t="s">
        <v>462</v>
      </c>
      <c r="C1247" s="44" t="s">
        <v>463</v>
      </c>
      <c r="D1247" s="15">
        <v>42894</v>
      </c>
      <c r="E1247" s="16" t="s">
        <v>69</v>
      </c>
      <c r="F1247" s="17">
        <v>1</v>
      </c>
      <c r="G1247" s="18" t="e">
        <f>ROUNDUP(DATEDIF(D1247,$B$152,"d")/7,0)</f>
        <v>#VALUE!</v>
      </c>
      <c r="H1247" s="79">
        <v>115000</v>
      </c>
      <c r="I1247" s="36">
        <v>95</v>
      </c>
      <c r="J1247" s="79">
        <v>101500</v>
      </c>
      <c r="K1247" s="20">
        <f t="shared" si="187"/>
        <v>0.1330049261083744</v>
      </c>
      <c r="L1247" s="79">
        <v>2941830</v>
      </c>
      <c r="M1247" s="36">
        <v>2226</v>
      </c>
    </row>
    <row r="1248" spans="2:13" ht="15.75" customHeight="1" hidden="1" outlineLevel="2">
      <c r="B1248" s="44" t="s">
        <v>462</v>
      </c>
      <c r="C1248" s="44" t="s">
        <v>463</v>
      </c>
      <c r="D1248" s="15">
        <v>42894</v>
      </c>
      <c r="E1248" s="16" t="s">
        <v>69</v>
      </c>
      <c r="F1248" s="17">
        <v>1</v>
      </c>
      <c r="G1248" s="18" t="e">
        <f aca="true" t="shared" si="190" ref="G1248:G1249">ROUNDUP(DATEDIF(D1248,$B$154,"d")/7,0)</f>
        <v>#VALUE!</v>
      </c>
      <c r="H1248" s="79">
        <v>386060</v>
      </c>
      <c r="I1248" s="36">
        <v>267</v>
      </c>
      <c r="J1248" s="79">
        <v>115000</v>
      </c>
      <c r="K1248" s="20">
        <f t="shared" si="187"/>
        <v>2.3570434782608696</v>
      </c>
      <c r="L1248" s="79">
        <v>3327890</v>
      </c>
      <c r="M1248" s="36">
        <v>2493</v>
      </c>
    </row>
    <row r="1249" spans="2:13" ht="15.75" customHeight="1" hidden="1" outlineLevel="2">
      <c r="B1249" s="65" t="s">
        <v>462</v>
      </c>
      <c r="C1249" s="65" t="s">
        <v>463</v>
      </c>
      <c r="D1249" s="66">
        <v>42894</v>
      </c>
      <c r="E1249" s="65" t="s">
        <v>69</v>
      </c>
      <c r="F1249" s="31">
        <v>1</v>
      </c>
      <c r="G1249" s="18" t="e">
        <f t="shared" si="190"/>
        <v>#VALUE!</v>
      </c>
      <c r="H1249" s="19">
        <v>24350</v>
      </c>
      <c r="I1249" s="19">
        <v>20</v>
      </c>
      <c r="J1249" s="19">
        <v>386060</v>
      </c>
      <c r="K1249" s="20">
        <f t="shared" si="187"/>
        <v>-0.9369269025540071</v>
      </c>
      <c r="L1249" s="19">
        <v>3352240</v>
      </c>
      <c r="M1249" s="19">
        <v>2513</v>
      </c>
    </row>
    <row r="1250" spans="1:13" s="28" customFormat="1" ht="15.75" customHeight="1" hidden="1" outlineLevel="1">
      <c r="A1250" s="28">
        <v>1</v>
      </c>
      <c r="B1250" s="23" t="s">
        <v>464</v>
      </c>
      <c r="C1250" s="23"/>
      <c r="D1250" s="23"/>
      <c r="E1250" s="23"/>
      <c r="F1250" s="25"/>
      <c r="G1250" s="26"/>
      <c r="H1250" s="23">
        <f>SUBTOTAL(9,'2017.01.02. - 2017.12.31.  alapadatok'!$H$1238:$H$1249)</f>
        <v>3187950</v>
      </c>
      <c r="I1250" s="23">
        <f>SUBTOTAL(9,'2017.01.02. - 2017.12.31.  alapadatok'!$I$1238:$I$1249)</f>
        <v>2394</v>
      </c>
      <c r="J1250" s="23"/>
      <c r="K1250" s="27"/>
      <c r="L1250" s="23"/>
      <c r="M1250" s="23"/>
    </row>
    <row r="1251" spans="2:13" ht="15.75" customHeight="1" hidden="1" outlineLevel="2">
      <c r="B1251" s="65" t="s">
        <v>465</v>
      </c>
      <c r="C1251" s="65" t="s">
        <v>465</v>
      </c>
      <c r="D1251" s="66">
        <v>42831</v>
      </c>
      <c r="E1251" s="65" t="s">
        <v>40</v>
      </c>
      <c r="F1251" s="31"/>
      <c r="G1251" s="18" t="e">
        <f>ROUNDUP(DATEDIF(D1251,$B$71,"d")/7,0)</f>
        <v>#VALUE!</v>
      </c>
      <c r="H1251" s="19">
        <v>14076839</v>
      </c>
      <c r="I1251" s="19">
        <v>10293</v>
      </c>
      <c r="J1251" s="19"/>
      <c r="K1251" s="20">
        <f aca="true" t="shared" si="191" ref="K1251:K1253">IF(J1251&lt;&gt;0,-(J1251-H1251)/J1251,"")</f>
        <v>0</v>
      </c>
      <c r="L1251" s="19">
        <v>14076839</v>
      </c>
      <c r="M1251" s="19">
        <v>10293</v>
      </c>
    </row>
    <row r="1252" spans="2:13" ht="15.75" customHeight="1" hidden="1" outlineLevel="2">
      <c r="B1252" s="65" t="s">
        <v>465</v>
      </c>
      <c r="C1252" s="65" t="s">
        <v>465</v>
      </c>
      <c r="D1252" s="66">
        <v>42831</v>
      </c>
      <c r="E1252" s="65" t="s">
        <v>40</v>
      </c>
      <c r="F1252" s="31">
        <v>40</v>
      </c>
      <c r="G1252" s="18" t="e">
        <f>ROUNDUP(DATEDIF(D1252,$B$77,"d")/7,0)</f>
        <v>#VALUE!</v>
      </c>
      <c r="H1252" s="19">
        <v>5782585</v>
      </c>
      <c r="I1252" s="19">
        <v>4294</v>
      </c>
      <c r="J1252" s="19">
        <v>14076839</v>
      </c>
      <c r="K1252" s="20">
        <f t="shared" si="191"/>
        <v>-0.5892128197246556</v>
      </c>
      <c r="L1252" s="19">
        <v>19859424</v>
      </c>
      <c r="M1252" s="19">
        <v>14587</v>
      </c>
    </row>
    <row r="1253" spans="2:13" ht="15.75" customHeight="1" hidden="1" outlineLevel="2">
      <c r="B1253" s="65" t="s">
        <v>465</v>
      </c>
      <c r="C1253" s="65" t="s">
        <v>465</v>
      </c>
      <c r="D1253" s="66">
        <v>42831</v>
      </c>
      <c r="E1253" s="65" t="s">
        <v>40</v>
      </c>
      <c r="F1253" s="31">
        <v>40</v>
      </c>
      <c r="G1253" s="18" t="e">
        <f>ROUNDUP(DATEDIF(D1253,$B$82,"d")/7,0)</f>
        <v>#VALUE!</v>
      </c>
      <c r="H1253" s="19">
        <v>1261408</v>
      </c>
      <c r="I1253" s="19">
        <v>1091</v>
      </c>
      <c r="J1253" s="19">
        <v>5782585</v>
      </c>
      <c r="K1253" s="20">
        <f t="shared" si="191"/>
        <v>-0.7818608805577436</v>
      </c>
      <c r="L1253" s="19">
        <v>21120832</v>
      </c>
      <c r="M1253" s="19">
        <v>15678</v>
      </c>
    </row>
    <row r="1254" spans="1:13" s="28" customFormat="1" ht="15.75" customHeight="1" hidden="1" outlineLevel="1">
      <c r="A1254" s="28">
        <v>1</v>
      </c>
      <c r="B1254" s="23" t="s">
        <v>466</v>
      </c>
      <c r="C1254" s="23"/>
      <c r="D1254" s="23"/>
      <c r="E1254" s="23"/>
      <c r="F1254" s="25"/>
      <c r="G1254" s="26"/>
      <c r="H1254" s="23">
        <f>SUBTOTAL(9,'2017.01.02. - 2017.12.31.  alapadatok'!$H$1251:$H$1253)</f>
        <v>21120832</v>
      </c>
      <c r="I1254" s="23">
        <f>SUBTOTAL(9,'2017.01.02. - 2017.12.31.  alapadatok'!$I$1251:$I$1253)</f>
        <v>15678</v>
      </c>
      <c r="J1254" s="23"/>
      <c r="K1254" s="27"/>
      <c r="L1254" s="23"/>
      <c r="M1254" s="23"/>
    </row>
    <row r="1255" spans="2:13" ht="15.75" customHeight="1" hidden="1" outlineLevel="2">
      <c r="B1255" s="44" t="s">
        <v>467</v>
      </c>
      <c r="C1255" s="44" t="s">
        <v>468</v>
      </c>
      <c r="D1255" s="15">
        <v>42838</v>
      </c>
      <c r="E1255" s="16" t="s">
        <v>18</v>
      </c>
      <c r="F1255" s="17">
        <v>37</v>
      </c>
      <c r="G1255" s="18" t="e">
        <f>ROUNDUP(DATEDIF(D1255,$B$77,"d")/7,0)</f>
        <v>#VALUE!</v>
      </c>
      <c r="H1255" s="19">
        <v>5763965</v>
      </c>
      <c r="I1255" s="19">
        <v>4417</v>
      </c>
      <c r="J1255" s="19"/>
      <c r="K1255" s="20">
        <f aca="true" t="shared" si="192" ref="K1255:K1265">IF(J1255&lt;&gt;0,-(J1255-H1255)/J1255,"")</f>
        <v>0</v>
      </c>
      <c r="L1255" s="19">
        <v>5763965</v>
      </c>
      <c r="M1255" s="19">
        <v>4417</v>
      </c>
    </row>
    <row r="1256" spans="2:13" ht="15.75" customHeight="1" hidden="1" outlineLevel="2">
      <c r="B1256" s="65" t="s">
        <v>467</v>
      </c>
      <c r="C1256" s="65" t="s">
        <v>468</v>
      </c>
      <c r="D1256" s="15">
        <v>42838</v>
      </c>
      <c r="E1256" s="65" t="s">
        <v>18</v>
      </c>
      <c r="F1256" s="31">
        <v>37</v>
      </c>
      <c r="G1256" s="18" t="e">
        <f>ROUNDUP(DATEDIF(D1256,$B$82,"d")/7,0)</f>
        <v>#VALUE!</v>
      </c>
      <c r="H1256" s="42">
        <v>1812590</v>
      </c>
      <c r="I1256" s="42">
        <v>1255</v>
      </c>
      <c r="J1256" s="19">
        <v>5763965</v>
      </c>
      <c r="K1256" s="20">
        <f t="shared" si="192"/>
        <v>-0.6855307067270533</v>
      </c>
      <c r="L1256" s="32">
        <v>7576555</v>
      </c>
      <c r="M1256" s="32">
        <v>5672</v>
      </c>
    </row>
    <row r="1257" spans="2:13" ht="15.75" customHeight="1" hidden="1" outlineLevel="2">
      <c r="B1257" s="65" t="s">
        <v>467</v>
      </c>
      <c r="C1257" s="65" t="s">
        <v>468</v>
      </c>
      <c r="D1257" s="15">
        <v>42838</v>
      </c>
      <c r="E1257" s="65" t="s">
        <v>18</v>
      </c>
      <c r="F1257" s="31">
        <v>37</v>
      </c>
      <c r="G1257" s="18" t="e">
        <f>ROUNDUP(DATEDIF(D1257,$B$89,"d")/7,0)</f>
        <v>#VALUE!</v>
      </c>
      <c r="H1257" s="84">
        <v>876890</v>
      </c>
      <c r="I1257" s="84">
        <v>677</v>
      </c>
      <c r="J1257" s="42">
        <v>1812590</v>
      </c>
      <c r="K1257" s="20">
        <f t="shared" si="192"/>
        <v>-0.5162226427377399</v>
      </c>
      <c r="L1257" s="32">
        <v>8468135</v>
      </c>
      <c r="M1257" s="32">
        <v>6360</v>
      </c>
    </row>
    <row r="1258" spans="2:13" ht="15.75" customHeight="1" hidden="1" outlineLevel="2">
      <c r="B1258" s="65" t="s">
        <v>467</v>
      </c>
      <c r="C1258" s="65" t="s">
        <v>468</v>
      </c>
      <c r="D1258" s="15">
        <v>42838</v>
      </c>
      <c r="E1258" s="65" t="s">
        <v>18</v>
      </c>
      <c r="F1258" s="31">
        <v>37</v>
      </c>
      <c r="G1258" s="18" t="e">
        <f>ROUNDUP(DATEDIF(D1258,$B$91,"d")/7,0)</f>
        <v>#VALUE!</v>
      </c>
      <c r="H1258" s="84">
        <v>236160</v>
      </c>
      <c r="I1258" s="84">
        <v>220</v>
      </c>
      <c r="J1258" s="84">
        <v>876890</v>
      </c>
      <c r="K1258" s="20">
        <f t="shared" si="192"/>
        <v>-0.7306845784533978</v>
      </c>
      <c r="L1258" s="32">
        <v>8742395</v>
      </c>
      <c r="M1258" s="32">
        <v>6630</v>
      </c>
    </row>
    <row r="1259" spans="2:13" ht="15.75" customHeight="1" hidden="1" outlineLevel="2">
      <c r="B1259" s="34" t="s">
        <v>467</v>
      </c>
      <c r="C1259" s="34" t="s">
        <v>468</v>
      </c>
      <c r="D1259" s="15">
        <v>42838</v>
      </c>
      <c r="E1259" s="16" t="s">
        <v>18</v>
      </c>
      <c r="F1259" s="17">
        <v>37</v>
      </c>
      <c r="G1259" s="18" t="e">
        <f>ROUNDUP(DATEDIF(D1259,$B$98,"d")/7,0)</f>
        <v>#VALUE!</v>
      </c>
      <c r="H1259" s="19">
        <v>32680</v>
      </c>
      <c r="I1259" s="19">
        <v>22</v>
      </c>
      <c r="J1259" s="19"/>
      <c r="K1259" s="20">
        <f t="shared" si="192"/>
        <v>0</v>
      </c>
      <c r="L1259" s="19">
        <v>9059938</v>
      </c>
      <c r="M1259" s="19">
        <v>6952</v>
      </c>
    </row>
    <row r="1260" spans="2:13" ht="15.75" customHeight="1" hidden="1" outlineLevel="2">
      <c r="B1260" s="34" t="s">
        <v>467</v>
      </c>
      <c r="C1260" s="34" t="s">
        <v>468</v>
      </c>
      <c r="D1260" s="15">
        <v>42838</v>
      </c>
      <c r="E1260" s="16" t="s">
        <v>18</v>
      </c>
      <c r="F1260" s="17">
        <v>37</v>
      </c>
      <c r="G1260" s="18" t="e">
        <f>ROUNDUP(DATEDIF(D1260,$B$102,"d")/7,0)</f>
        <v>#VALUE!</v>
      </c>
      <c r="H1260" s="19">
        <v>41760</v>
      </c>
      <c r="I1260" s="19">
        <v>66</v>
      </c>
      <c r="J1260" s="19">
        <v>32680</v>
      </c>
      <c r="K1260" s="20">
        <f t="shared" si="192"/>
        <v>0.2778457772337821</v>
      </c>
      <c r="L1260" s="19">
        <v>9101698</v>
      </c>
      <c r="M1260" s="19">
        <v>7018</v>
      </c>
    </row>
    <row r="1261" spans="2:13" ht="15.75" customHeight="1" hidden="1" outlineLevel="2">
      <c r="B1261" s="34" t="s">
        <v>467</v>
      </c>
      <c r="C1261" s="34" t="s">
        <v>468</v>
      </c>
      <c r="D1261" s="15">
        <v>42838</v>
      </c>
      <c r="E1261" s="16" t="s">
        <v>18</v>
      </c>
      <c r="F1261" s="17">
        <v>37</v>
      </c>
      <c r="G1261" s="18" t="e">
        <f>ROUNDUP(DATEDIF(D1261,$B$113,"d")/7,0)</f>
        <v>#VALUE!</v>
      </c>
      <c r="H1261" s="19">
        <v>15920</v>
      </c>
      <c r="I1261" s="19">
        <v>11</v>
      </c>
      <c r="J1261" s="19"/>
      <c r="K1261" s="20">
        <f t="shared" si="192"/>
        <v>0</v>
      </c>
      <c r="L1261" s="19">
        <v>9145818</v>
      </c>
      <c r="M1261" s="19">
        <v>7047</v>
      </c>
    </row>
    <row r="1262" spans="2:13" ht="15.75" customHeight="1" hidden="1" outlineLevel="2">
      <c r="B1262" s="34" t="s">
        <v>467</v>
      </c>
      <c r="C1262" s="34" t="s">
        <v>468</v>
      </c>
      <c r="D1262" s="15">
        <v>42838</v>
      </c>
      <c r="E1262" s="16" t="s">
        <v>18</v>
      </c>
      <c r="F1262" s="17">
        <v>37</v>
      </c>
      <c r="G1262" s="18" t="e">
        <f>ROUNDUP(DATEDIF(D1262,$B$140,"d")/7,0)</f>
        <v>#VALUE!</v>
      </c>
      <c r="H1262" s="19">
        <v>180910</v>
      </c>
      <c r="I1262" s="19">
        <v>229</v>
      </c>
      <c r="J1262" s="19"/>
      <c r="K1262" s="20">
        <f t="shared" si="192"/>
        <v>0</v>
      </c>
      <c r="L1262" s="19">
        <v>9330828</v>
      </c>
      <c r="M1262" s="19">
        <v>7317</v>
      </c>
    </row>
    <row r="1263" spans="2:13" ht="15.75" customHeight="1" hidden="1" outlineLevel="2">
      <c r="B1263" s="34" t="s">
        <v>467</v>
      </c>
      <c r="C1263" s="34" t="s">
        <v>468</v>
      </c>
      <c r="D1263" s="15">
        <v>42838</v>
      </c>
      <c r="E1263" s="16" t="s">
        <v>18</v>
      </c>
      <c r="F1263" s="17">
        <v>37</v>
      </c>
      <c r="G1263" s="35" t="e">
        <f>ROUNDUP(DATEDIF(D1263,$B$152,"d")/7,0)</f>
        <v>#VALUE!</v>
      </c>
      <c r="H1263" s="19">
        <v>150520</v>
      </c>
      <c r="I1263" s="36">
        <v>193</v>
      </c>
      <c r="J1263" s="19">
        <v>180910</v>
      </c>
      <c r="K1263" s="20">
        <f t="shared" si="192"/>
        <v>-0.16798408048200764</v>
      </c>
      <c r="L1263" s="19">
        <v>9493216</v>
      </c>
      <c r="M1263" s="36">
        <v>7520</v>
      </c>
    </row>
    <row r="1264" spans="2:13" ht="15.75" customHeight="1" hidden="1" outlineLevel="2">
      <c r="B1264" s="34" t="s">
        <v>467</v>
      </c>
      <c r="C1264" s="34" t="s">
        <v>468</v>
      </c>
      <c r="D1264" s="15">
        <v>42838</v>
      </c>
      <c r="E1264" s="16" t="s">
        <v>18</v>
      </c>
      <c r="F1264" s="17">
        <v>37</v>
      </c>
      <c r="G1264" s="18" t="e">
        <f>ROUNDUP(DATEDIF(D1264,$B$194,"d")/7,0)</f>
        <v>#VALUE!</v>
      </c>
      <c r="H1264" s="19">
        <v>17000</v>
      </c>
      <c r="I1264" s="19">
        <v>34</v>
      </c>
      <c r="J1264" s="19"/>
      <c r="K1264" s="20">
        <f t="shared" si="192"/>
        <v>0</v>
      </c>
      <c r="L1264" s="19">
        <v>9539616</v>
      </c>
      <c r="M1264" s="19">
        <v>7607</v>
      </c>
    </row>
    <row r="1265" spans="2:13" ht="15.75" customHeight="1" hidden="1" outlineLevel="2">
      <c r="B1265" s="34" t="s">
        <v>467</v>
      </c>
      <c r="C1265" s="34" t="s">
        <v>468</v>
      </c>
      <c r="D1265" s="53">
        <v>42838</v>
      </c>
      <c r="E1265" s="16" t="s">
        <v>18</v>
      </c>
      <c r="F1265" s="17">
        <v>37</v>
      </c>
      <c r="G1265" s="18" t="e">
        <f>ROUNDUP(DATEDIF(D1265,$B$197,"d")/7,0)</f>
        <v>#VALUE!</v>
      </c>
      <c r="H1265" s="19">
        <v>17000</v>
      </c>
      <c r="I1265" s="19">
        <v>34</v>
      </c>
      <c r="J1265" s="19">
        <v>17000</v>
      </c>
      <c r="K1265" s="20">
        <f t="shared" si="192"/>
        <v>0</v>
      </c>
      <c r="L1265" s="19">
        <v>9539616</v>
      </c>
      <c r="M1265" s="19">
        <v>7607</v>
      </c>
    </row>
    <row r="1266" spans="1:13" s="28" customFormat="1" ht="15.75" customHeight="1" hidden="1" outlineLevel="1">
      <c r="A1266" s="28">
        <v>1</v>
      </c>
      <c r="B1266" s="37" t="s">
        <v>469</v>
      </c>
      <c r="C1266" s="37"/>
      <c r="D1266" s="60"/>
      <c r="E1266" s="24"/>
      <c r="F1266" s="25"/>
      <c r="G1266" s="26"/>
      <c r="H1266" s="23">
        <f>SUBTOTAL(9,'2017.01.02. - 2017.12.31.  alapadatok'!$H$1255:$H$1265)</f>
        <v>9145395</v>
      </c>
      <c r="I1266" s="23">
        <f>SUBTOTAL(9,'2017.01.02. - 2017.12.31.  alapadatok'!$I$1255:$I$1265)</f>
        <v>7158</v>
      </c>
      <c r="J1266" s="23"/>
      <c r="K1266" s="27"/>
      <c r="L1266" s="23"/>
      <c r="M1266" s="23"/>
    </row>
    <row r="1267" spans="2:13" ht="15.75" customHeight="1" hidden="1" outlineLevel="2">
      <c r="B1267" s="34" t="s">
        <v>470</v>
      </c>
      <c r="C1267" s="34" t="s">
        <v>471</v>
      </c>
      <c r="D1267" s="53">
        <v>42887</v>
      </c>
      <c r="E1267" s="16" t="s">
        <v>33</v>
      </c>
      <c r="F1267" s="17"/>
      <c r="G1267" s="18" t="e">
        <f>ROUNDUP(DATEDIF(D1267,$B$110,"d")/7,0)</f>
        <v>#VALUE!</v>
      </c>
      <c r="H1267" s="19">
        <v>8658970</v>
      </c>
      <c r="I1267" s="19">
        <v>5992</v>
      </c>
      <c r="J1267" s="19"/>
      <c r="K1267" s="20"/>
      <c r="L1267" s="19">
        <v>8658970</v>
      </c>
      <c r="M1267" s="19">
        <v>5992</v>
      </c>
    </row>
    <row r="1268" spans="2:13" ht="15.75" customHeight="1" hidden="1" outlineLevel="2">
      <c r="B1268" s="34" t="s">
        <v>470</v>
      </c>
      <c r="C1268" s="34" t="s">
        <v>471</v>
      </c>
      <c r="D1268" s="53">
        <v>42887</v>
      </c>
      <c r="E1268" s="16" t="s">
        <v>33</v>
      </c>
      <c r="F1268" s="17"/>
      <c r="G1268" s="18" t="e">
        <f>ROUNDUP(DATEDIF(D1268,$B$113,"d")/7,0)</f>
        <v>#VALUE!</v>
      </c>
      <c r="H1268" s="19">
        <v>4821315</v>
      </c>
      <c r="I1268" s="19">
        <v>3380</v>
      </c>
      <c r="J1268" s="19">
        <v>8658970</v>
      </c>
      <c r="K1268" s="20">
        <f aca="true" t="shared" si="193" ref="K1268:K1269">IF(J1268&lt;&gt;0,-(J1268-H1268)/J1268,"")</f>
        <v>-0.44319994179446287</v>
      </c>
      <c r="L1268" s="19">
        <v>13480285</v>
      </c>
      <c r="M1268" s="19">
        <v>9372</v>
      </c>
    </row>
    <row r="1269" spans="2:13" ht="15.75" customHeight="1" hidden="1" outlineLevel="2">
      <c r="B1269" s="34" t="s">
        <v>470</v>
      </c>
      <c r="C1269" s="34" t="s">
        <v>471</v>
      </c>
      <c r="D1269" s="53">
        <v>42887</v>
      </c>
      <c r="E1269" s="16" t="s">
        <v>33</v>
      </c>
      <c r="F1269" s="17"/>
      <c r="G1269" s="18" t="e">
        <f>ROUNDUP(DATEDIF(D1269,$B$123,"d")/7,0)</f>
        <v>#VALUE!</v>
      </c>
      <c r="H1269" s="19">
        <v>3492640</v>
      </c>
      <c r="I1269" s="19">
        <v>2370</v>
      </c>
      <c r="J1269" s="19">
        <v>4821315</v>
      </c>
      <c r="K1269" s="20">
        <f t="shared" si="193"/>
        <v>-0.2755835285601542</v>
      </c>
      <c r="L1269" s="19">
        <v>16972925</v>
      </c>
      <c r="M1269" s="19">
        <v>11742</v>
      </c>
    </row>
    <row r="1270" spans="1:13" s="28" customFormat="1" ht="15.75" customHeight="1" hidden="1" outlineLevel="1">
      <c r="A1270" s="28">
        <v>1</v>
      </c>
      <c r="B1270" s="37" t="s">
        <v>472</v>
      </c>
      <c r="C1270" s="37"/>
      <c r="D1270" s="60"/>
      <c r="E1270" s="24"/>
      <c r="F1270" s="25"/>
      <c r="G1270" s="26"/>
      <c r="H1270" s="23">
        <f>SUBTOTAL(9,'2017.01.02. - 2017.12.31.  alapadatok'!$H$1267:$H$1269)</f>
        <v>16972925</v>
      </c>
      <c r="I1270" s="23">
        <f>SUBTOTAL(9,'2017.01.02. - 2017.12.31.  alapadatok'!$I$1267:$I$1269)</f>
        <v>11742</v>
      </c>
      <c r="J1270" s="23"/>
      <c r="K1270" s="27"/>
      <c r="L1270" s="23"/>
      <c r="M1270" s="23"/>
    </row>
    <row r="1271" spans="2:13" ht="15.75" customHeight="1" hidden="1" outlineLevel="2">
      <c r="B1271" s="34" t="s">
        <v>473</v>
      </c>
      <c r="C1271" s="34" t="s">
        <v>474</v>
      </c>
      <c r="D1271" s="53">
        <v>42964</v>
      </c>
      <c r="E1271" s="16" t="s">
        <v>18</v>
      </c>
      <c r="F1271" s="17"/>
      <c r="G1271" s="18">
        <v>0</v>
      </c>
      <c r="H1271" s="19">
        <v>44400</v>
      </c>
      <c r="I1271" s="19">
        <v>32</v>
      </c>
      <c r="J1271" s="19"/>
      <c r="K1271" s="20">
        <f aca="true" t="shared" si="194" ref="K1271:K1277">IF(J1271&lt;&gt;0,-(J1271-H1271)/J1271,"")</f>
        <v>0</v>
      </c>
      <c r="L1271" s="19">
        <v>44400</v>
      </c>
      <c r="M1271" s="19">
        <v>32</v>
      </c>
    </row>
    <row r="1272" spans="2:13" ht="15.75" customHeight="1" hidden="1" outlineLevel="2">
      <c r="B1272" s="34" t="s">
        <v>475</v>
      </c>
      <c r="C1272" s="34" t="s">
        <v>476</v>
      </c>
      <c r="D1272" s="53">
        <v>42964</v>
      </c>
      <c r="E1272" s="16" t="s">
        <v>18</v>
      </c>
      <c r="F1272" s="17">
        <v>1</v>
      </c>
      <c r="G1272" s="18" t="e">
        <f aca="true" t="shared" si="195" ref="G1272:G1273">ROUNDUP(DATEDIF(D1272,$B$154,"d")/7,0)</f>
        <v>#VALUE!</v>
      </c>
      <c r="H1272" s="19">
        <v>3051150</v>
      </c>
      <c r="I1272" s="19">
        <v>2024</v>
      </c>
      <c r="J1272" s="19">
        <v>44400</v>
      </c>
      <c r="K1272" s="20">
        <f t="shared" si="194"/>
        <v>67.7195945945946</v>
      </c>
      <c r="L1272" s="19">
        <v>3095550</v>
      </c>
      <c r="M1272" s="19">
        <v>2056</v>
      </c>
    </row>
    <row r="1273" spans="2:13" ht="15.75" customHeight="1" hidden="1" outlineLevel="2">
      <c r="B1273" s="44" t="s">
        <v>475</v>
      </c>
      <c r="C1273" s="44" t="s">
        <v>476</v>
      </c>
      <c r="D1273" s="15">
        <v>42964</v>
      </c>
      <c r="E1273" s="16" t="s">
        <v>18</v>
      </c>
      <c r="F1273" s="17">
        <v>1</v>
      </c>
      <c r="G1273" s="18" t="e">
        <f t="shared" si="195"/>
        <v>#VALUE!</v>
      </c>
      <c r="H1273" s="19">
        <v>1023350</v>
      </c>
      <c r="I1273" s="19">
        <v>730</v>
      </c>
      <c r="J1273" s="19">
        <v>3051150</v>
      </c>
      <c r="K1273" s="20">
        <f t="shared" si="194"/>
        <v>-0.6646018714255281</v>
      </c>
      <c r="L1273" s="19">
        <v>4118900</v>
      </c>
      <c r="M1273" s="19">
        <v>2786</v>
      </c>
    </row>
    <row r="1274" spans="2:13" ht="15.75" customHeight="1" hidden="1" outlineLevel="2">
      <c r="B1274" s="44" t="s">
        <v>475</v>
      </c>
      <c r="C1274" s="44" t="s">
        <v>476</v>
      </c>
      <c r="D1274" s="15">
        <v>42964</v>
      </c>
      <c r="E1274" s="16" t="s">
        <v>18</v>
      </c>
      <c r="F1274" s="17">
        <v>1</v>
      </c>
      <c r="G1274" s="18" t="e">
        <f>ROUNDUP(DATEDIF(D1274,$B$156,"d")/7,0)</f>
        <v>#VALUE!</v>
      </c>
      <c r="H1274" s="19">
        <v>431590</v>
      </c>
      <c r="I1274" s="19">
        <v>283</v>
      </c>
      <c r="J1274" s="19">
        <v>1023350</v>
      </c>
      <c r="K1274" s="20">
        <f t="shared" si="194"/>
        <v>-0.5782576830996238</v>
      </c>
      <c r="L1274" s="19">
        <v>4550490</v>
      </c>
      <c r="M1274" s="19">
        <v>3069</v>
      </c>
    </row>
    <row r="1275" spans="2:13" ht="15.75" customHeight="1" hidden="1" outlineLevel="2">
      <c r="B1275" s="44" t="s">
        <v>475</v>
      </c>
      <c r="C1275" s="44" t="s">
        <v>476</v>
      </c>
      <c r="D1275" s="15">
        <v>42964</v>
      </c>
      <c r="E1275" s="16" t="s">
        <v>18</v>
      </c>
      <c r="F1275" s="17">
        <v>1</v>
      </c>
      <c r="G1275" s="18" t="e">
        <f>ROUNDUP(DATEDIF(D1275,$B$162,"d")/7,0)</f>
        <v>#VALUE!</v>
      </c>
      <c r="H1275" s="19">
        <v>57760</v>
      </c>
      <c r="I1275" s="19">
        <v>89</v>
      </c>
      <c r="J1275" s="19">
        <v>431590</v>
      </c>
      <c r="K1275" s="20">
        <f t="shared" si="194"/>
        <v>-0.8661692810306078</v>
      </c>
      <c r="L1275" s="19">
        <v>4609230</v>
      </c>
      <c r="M1275" s="19">
        <v>3159</v>
      </c>
    </row>
    <row r="1276" spans="2:13" ht="15.75" customHeight="1" hidden="1" outlineLevel="2">
      <c r="B1276" s="44" t="s">
        <v>475</v>
      </c>
      <c r="C1276" s="44" t="s">
        <v>476</v>
      </c>
      <c r="D1276" s="15">
        <v>42964</v>
      </c>
      <c r="E1276" s="16" t="s">
        <v>18</v>
      </c>
      <c r="F1276" s="17">
        <v>1</v>
      </c>
      <c r="G1276" s="18" t="e">
        <f>ROUNDUP(DATEDIF(D1276,$B$169,"d")/7,0)</f>
        <v>#VALUE!</v>
      </c>
      <c r="H1276" s="19">
        <v>52540</v>
      </c>
      <c r="I1276" s="19">
        <v>86</v>
      </c>
      <c r="J1276" s="19">
        <v>57760</v>
      </c>
      <c r="K1276" s="20">
        <f t="shared" si="194"/>
        <v>-0.09037396121883656</v>
      </c>
      <c r="L1276" s="19">
        <v>4657270</v>
      </c>
      <c r="M1276" s="19">
        <v>3240</v>
      </c>
    </row>
    <row r="1277" spans="2:13" ht="15.75" customHeight="1" hidden="1" outlineLevel="2">
      <c r="B1277" s="44" t="s">
        <v>475</v>
      </c>
      <c r="C1277" s="44" t="s">
        <v>476</v>
      </c>
      <c r="D1277" s="15">
        <v>42964</v>
      </c>
      <c r="E1277" s="16" t="s">
        <v>18</v>
      </c>
      <c r="F1277" s="17">
        <v>1</v>
      </c>
      <c r="G1277" s="18" t="e">
        <f>ROUNDUP(DATEDIF(D1277,$B$178,"d")/7,0)</f>
        <v>#VALUE!</v>
      </c>
      <c r="H1277" s="19">
        <v>22800</v>
      </c>
      <c r="I1277" s="19">
        <v>32</v>
      </c>
      <c r="J1277" s="19">
        <v>52540</v>
      </c>
      <c r="K1277" s="20">
        <f t="shared" si="194"/>
        <v>-0.5660449181575942</v>
      </c>
      <c r="L1277" s="19">
        <v>4680070</v>
      </c>
      <c r="M1277" s="19">
        <v>3272</v>
      </c>
    </row>
    <row r="1278" spans="1:13" s="28" customFormat="1" ht="15.75" customHeight="1" hidden="1" outlineLevel="1">
      <c r="A1278" s="28">
        <v>1</v>
      </c>
      <c r="B1278" s="46" t="s">
        <v>477</v>
      </c>
      <c r="C1278" s="46"/>
      <c r="D1278" s="23"/>
      <c r="E1278" s="24"/>
      <c r="F1278" s="25"/>
      <c r="G1278" s="26"/>
      <c r="H1278" s="23">
        <f>SUBTOTAL(9,'2017.01.02. - 2017.12.31.  alapadatok'!$H$1271:$H$1277)</f>
        <v>4683590</v>
      </c>
      <c r="I1278" s="23">
        <f>SUBTOTAL(9,'2017.01.02. - 2017.12.31.  alapadatok'!$I$1271:$I$1277)</f>
        <v>3276</v>
      </c>
      <c r="J1278" s="23"/>
      <c r="K1278" s="27"/>
      <c r="L1278" s="23"/>
      <c r="M1278" s="23"/>
    </row>
    <row r="1279" spans="2:13" ht="15.75" customHeight="1" hidden="1" outlineLevel="2">
      <c r="B1279" s="44" t="s">
        <v>478</v>
      </c>
      <c r="C1279" s="44" t="s">
        <v>479</v>
      </c>
      <c r="D1279" s="15">
        <v>42985</v>
      </c>
      <c r="E1279" s="16" t="s">
        <v>29</v>
      </c>
      <c r="F1279" s="17">
        <v>36</v>
      </c>
      <c r="G1279" s="18" t="e">
        <f>ROUNDUP(DATEDIF(D1279,$B$162,"d")/7,0)</f>
        <v>#VALUE!</v>
      </c>
      <c r="H1279" s="19">
        <v>17161417</v>
      </c>
      <c r="I1279" s="19">
        <v>12326</v>
      </c>
      <c r="J1279" s="19"/>
      <c r="K1279" s="20">
        <f aca="true" t="shared" si="196" ref="K1279:K1286">IF(J1279&lt;&gt;0,-(J1279-H1279)/J1279,"")</f>
        <v>0</v>
      </c>
      <c r="L1279" s="19">
        <v>17161417</v>
      </c>
      <c r="M1279" s="19">
        <v>12326</v>
      </c>
    </row>
    <row r="1280" spans="2:13" ht="15.75" customHeight="1" hidden="1" outlineLevel="2">
      <c r="B1280" s="44" t="s">
        <v>478</v>
      </c>
      <c r="C1280" s="44" t="s">
        <v>479</v>
      </c>
      <c r="D1280" s="15">
        <v>42985</v>
      </c>
      <c r="E1280" s="16" t="s">
        <v>29</v>
      </c>
      <c r="F1280" s="17">
        <v>29</v>
      </c>
      <c r="G1280" s="18" t="e">
        <f>ROUNDUP(DATEDIF(D1280,$B$169,"d")/7,0)</f>
        <v>#VALUE!</v>
      </c>
      <c r="H1280" s="19">
        <v>11406320</v>
      </c>
      <c r="I1280" s="19">
        <v>8087</v>
      </c>
      <c r="J1280" s="19">
        <v>17161417</v>
      </c>
      <c r="K1280" s="20">
        <f t="shared" si="196"/>
        <v>-0.33535092119724147</v>
      </c>
      <c r="L1280" s="19">
        <v>28569937</v>
      </c>
      <c r="M1280" s="19">
        <v>20416</v>
      </c>
    </row>
    <row r="1281" spans="2:13" ht="15.75" customHeight="1" hidden="1" outlineLevel="2">
      <c r="B1281" s="85" t="s">
        <v>478</v>
      </c>
      <c r="C1281" s="44" t="s">
        <v>479</v>
      </c>
      <c r="D1281" s="66">
        <v>42985</v>
      </c>
      <c r="E1281" s="65" t="s">
        <v>29</v>
      </c>
      <c r="F1281" s="31">
        <v>19</v>
      </c>
      <c r="G1281" s="18" t="e">
        <f>ROUNDUP(DATEDIF(D1281,$B$178,"d")/7,0)</f>
        <v>#VALUE!</v>
      </c>
      <c r="H1281" s="19">
        <v>5213000</v>
      </c>
      <c r="I1281" s="19">
        <v>3772</v>
      </c>
      <c r="J1281" s="19">
        <v>11406320</v>
      </c>
      <c r="K1281" s="20">
        <f t="shared" si="196"/>
        <v>-0.5429726677841757</v>
      </c>
      <c r="L1281" s="56">
        <v>33782937</v>
      </c>
      <c r="M1281" s="56">
        <v>24188</v>
      </c>
    </row>
    <row r="1282" spans="2:13" ht="15.75" customHeight="1" hidden="1" outlineLevel="2">
      <c r="B1282" s="85" t="s">
        <v>478</v>
      </c>
      <c r="C1282" s="44" t="s">
        <v>479</v>
      </c>
      <c r="D1282" s="66">
        <v>42985</v>
      </c>
      <c r="E1282" s="65" t="s">
        <v>29</v>
      </c>
      <c r="F1282" s="31">
        <v>10</v>
      </c>
      <c r="G1282" s="18" t="e">
        <f>ROUNDUP(DATEDIF(D1282,$B$186,"d")/7,0)</f>
        <v>#VALUE!</v>
      </c>
      <c r="H1282" s="19">
        <v>1977095</v>
      </c>
      <c r="I1282" s="19">
        <v>1395</v>
      </c>
      <c r="J1282" s="19">
        <v>5213000</v>
      </c>
      <c r="K1282" s="20">
        <f t="shared" si="196"/>
        <v>-0.6207375791291003</v>
      </c>
      <c r="L1282" s="56">
        <v>35760032</v>
      </c>
      <c r="M1282" s="56">
        <v>25583</v>
      </c>
    </row>
    <row r="1283" spans="2:13" ht="15.75" customHeight="1" hidden="1" outlineLevel="2">
      <c r="B1283" s="85" t="s">
        <v>478</v>
      </c>
      <c r="C1283" s="44" t="s">
        <v>479</v>
      </c>
      <c r="D1283" s="66">
        <v>42985</v>
      </c>
      <c r="E1283" s="65" t="s">
        <v>29</v>
      </c>
      <c r="F1283" s="31">
        <v>3</v>
      </c>
      <c r="G1283" s="18" t="e">
        <f>ROUNDUP(DATEDIF(D1283,$B$194,"d")/7,0)</f>
        <v>#VALUE!</v>
      </c>
      <c r="H1283" s="19">
        <v>577880</v>
      </c>
      <c r="I1283" s="19">
        <v>431</v>
      </c>
      <c r="J1283" s="19">
        <v>1977095</v>
      </c>
      <c r="K1283" s="20">
        <f t="shared" si="196"/>
        <v>-0.7077125783030153</v>
      </c>
      <c r="L1283" s="56">
        <v>36337912</v>
      </c>
      <c r="M1283" s="56">
        <v>26014</v>
      </c>
    </row>
    <row r="1284" spans="2:13" ht="15.75" customHeight="1" hidden="1" outlineLevel="2">
      <c r="B1284" s="85" t="s">
        <v>478</v>
      </c>
      <c r="C1284" s="44" t="s">
        <v>479</v>
      </c>
      <c r="D1284" s="66">
        <v>42985</v>
      </c>
      <c r="E1284" s="65" t="s">
        <v>29</v>
      </c>
      <c r="F1284" s="31">
        <v>2</v>
      </c>
      <c r="G1284" s="18" t="e">
        <f>ROUNDUP(DATEDIF(D1284,$B$197,"d")/7,0)</f>
        <v>#VALUE!</v>
      </c>
      <c r="H1284" s="19">
        <v>208090</v>
      </c>
      <c r="I1284" s="19">
        <v>294</v>
      </c>
      <c r="J1284" s="19">
        <v>577880</v>
      </c>
      <c r="K1284" s="20">
        <f t="shared" si="196"/>
        <v>-0.6399079393645739</v>
      </c>
      <c r="L1284" s="56">
        <v>36546002</v>
      </c>
      <c r="M1284" s="56">
        <v>26308</v>
      </c>
    </row>
    <row r="1285" spans="2:13" ht="15.75" customHeight="1" hidden="1" outlineLevel="2">
      <c r="B1285" s="85" t="s">
        <v>478</v>
      </c>
      <c r="C1285" s="44" t="s">
        <v>479</v>
      </c>
      <c r="D1285" s="66">
        <v>42985</v>
      </c>
      <c r="E1285" s="65" t="s">
        <v>29</v>
      </c>
      <c r="F1285" s="31">
        <v>1</v>
      </c>
      <c r="G1285" s="18" t="e">
        <f>ROUNDUP(DATEDIF(D1285,$B$207,"d")/7,0)</f>
        <v>#VALUE!</v>
      </c>
      <c r="H1285" s="19">
        <v>229590</v>
      </c>
      <c r="I1285" s="19">
        <v>334</v>
      </c>
      <c r="J1285" s="19">
        <v>208090</v>
      </c>
      <c r="K1285" s="20">
        <f t="shared" si="196"/>
        <v>0.10332067855254938</v>
      </c>
      <c r="L1285" s="56">
        <v>36775592</v>
      </c>
      <c r="M1285" s="56">
        <v>26642</v>
      </c>
    </row>
    <row r="1286" spans="2:13" ht="15.75" customHeight="1" hidden="1" outlineLevel="2">
      <c r="B1286" s="85" t="s">
        <v>478</v>
      </c>
      <c r="C1286" s="44" t="s">
        <v>479</v>
      </c>
      <c r="D1286" s="66">
        <v>42985</v>
      </c>
      <c r="E1286" s="65" t="s">
        <v>29</v>
      </c>
      <c r="F1286" s="31">
        <v>1</v>
      </c>
      <c r="G1286" s="18" t="e">
        <f>ROUNDUP(DATEDIF(D1286,$B$208,"d")/7,0)</f>
        <v>#VALUE!</v>
      </c>
      <c r="H1286" s="19">
        <v>96100</v>
      </c>
      <c r="I1286" s="19">
        <v>98</v>
      </c>
      <c r="J1286" s="19">
        <v>229590</v>
      </c>
      <c r="K1286" s="20">
        <f t="shared" si="196"/>
        <v>-0.5814277625332114</v>
      </c>
      <c r="L1286" s="56">
        <v>36871692</v>
      </c>
      <c r="M1286" s="56">
        <v>26740</v>
      </c>
    </row>
    <row r="1287" spans="1:13" s="28" customFormat="1" ht="15.75" customHeight="1" hidden="1" outlineLevel="1">
      <c r="A1287" s="28">
        <v>1</v>
      </c>
      <c r="B1287" s="57" t="s">
        <v>480</v>
      </c>
      <c r="C1287" s="46"/>
      <c r="D1287" s="23"/>
      <c r="E1287" s="23"/>
      <c r="F1287" s="25"/>
      <c r="G1287" s="26"/>
      <c r="H1287" s="23">
        <f>SUBTOTAL(9,'2017.01.02. - 2017.12.31.  alapadatok'!$H$1279:$H$1286)</f>
        <v>36869492</v>
      </c>
      <c r="I1287" s="23">
        <f>SUBTOTAL(9,'2017.01.02. - 2017.12.31.  alapadatok'!$I$1279:$I$1286)</f>
        <v>26737</v>
      </c>
      <c r="J1287" s="23"/>
      <c r="K1287" s="27"/>
      <c r="L1287" s="62"/>
      <c r="M1287" s="62"/>
    </row>
    <row r="1288" spans="2:13" ht="15.75" customHeight="1" hidden="1" outlineLevel="2">
      <c r="B1288" s="85" t="s">
        <v>481</v>
      </c>
      <c r="C1288" s="44" t="s">
        <v>482</v>
      </c>
      <c r="D1288" s="66">
        <v>42761</v>
      </c>
      <c r="E1288" s="65" t="s">
        <v>44</v>
      </c>
      <c r="F1288" s="31">
        <v>45</v>
      </c>
      <c r="G1288" s="18" t="e">
        <f>ROUNDUP(DATEDIF(D1288,$B$56,"d")/7,0)</f>
        <v>#VALUE!</v>
      </c>
      <c r="H1288" s="19">
        <v>43091040</v>
      </c>
      <c r="I1288" s="19">
        <v>26469</v>
      </c>
      <c r="J1288" s="19"/>
      <c r="K1288" s="20">
        <f aca="true" t="shared" si="197" ref="K1288:K1294">IF(J1288&lt;&gt;0,-(J1288-H1288)/J1288,"")</f>
        <v>0</v>
      </c>
      <c r="L1288" s="56">
        <v>43091040</v>
      </c>
      <c r="M1288" s="56">
        <v>26469</v>
      </c>
    </row>
    <row r="1289" spans="2:13" ht="15.75" customHeight="1" hidden="1" outlineLevel="2">
      <c r="B1289" s="85" t="s">
        <v>481</v>
      </c>
      <c r="C1289" s="44" t="s">
        <v>482</v>
      </c>
      <c r="D1289" s="66">
        <v>42761</v>
      </c>
      <c r="E1289" s="65" t="s">
        <v>44</v>
      </c>
      <c r="F1289" s="31">
        <v>45</v>
      </c>
      <c r="G1289" s="18" t="e">
        <f>ROUNDUP(DATEDIF(D1289,$B$67,"d")/7,0)</f>
        <v>#VALUE!</v>
      </c>
      <c r="H1289" s="19">
        <v>27276735</v>
      </c>
      <c r="I1289" s="19">
        <v>16503</v>
      </c>
      <c r="J1289" s="19">
        <v>43091040</v>
      </c>
      <c r="K1289" s="20">
        <f t="shared" si="197"/>
        <v>-0.36699752431131855</v>
      </c>
      <c r="L1289" s="56">
        <v>70367775</v>
      </c>
      <c r="M1289" s="56">
        <v>42972</v>
      </c>
    </row>
    <row r="1290" spans="2:13" ht="15.75" customHeight="1" hidden="1" outlineLevel="2">
      <c r="B1290" s="30" t="s">
        <v>481</v>
      </c>
      <c r="C1290" s="44" t="s">
        <v>482</v>
      </c>
      <c r="D1290" s="66">
        <v>42761</v>
      </c>
      <c r="E1290" s="65" t="s">
        <v>44</v>
      </c>
      <c r="F1290" s="71">
        <v>45</v>
      </c>
      <c r="G1290" s="18" t="e">
        <f>ROUNDUP(DATEDIF(D1290,$B$65,"d")/7,0)</f>
        <v>#VALUE!</v>
      </c>
      <c r="H1290" s="19">
        <v>14912895</v>
      </c>
      <c r="I1290" s="48">
        <v>9139</v>
      </c>
      <c r="J1290" s="30">
        <v>27276735</v>
      </c>
      <c r="K1290" s="30">
        <f t="shared" si="197"/>
        <v>-0.45327419135758</v>
      </c>
      <c r="L1290" s="30">
        <v>85340320</v>
      </c>
      <c r="M1290" s="30">
        <v>52148</v>
      </c>
    </row>
    <row r="1291" spans="2:13" ht="15.75" customHeight="1" hidden="1" outlineLevel="2">
      <c r="B1291" s="34" t="s">
        <v>481</v>
      </c>
      <c r="C1291" s="34" t="s">
        <v>482</v>
      </c>
      <c r="D1291" s="15">
        <v>42761</v>
      </c>
      <c r="E1291" s="16" t="s">
        <v>44</v>
      </c>
      <c r="F1291" s="17">
        <v>45</v>
      </c>
      <c r="G1291" s="18" t="e">
        <f>ROUNDUP(DATEDIF(D1291,$B$74,"d")/7,0)</f>
        <v>#VALUE!</v>
      </c>
      <c r="H1291" s="54">
        <v>5039675</v>
      </c>
      <c r="I1291" s="54">
        <v>2621</v>
      </c>
      <c r="J1291" s="19">
        <v>14912895</v>
      </c>
      <c r="K1291" s="20">
        <f t="shared" si="197"/>
        <v>-0.6620592447006433</v>
      </c>
      <c r="L1291" s="54">
        <v>90379995</v>
      </c>
      <c r="M1291" s="54">
        <v>54769</v>
      </c>
    </row>
    <row r="1292" spans="2:13" ht="15.75" customHeight="1" hidden="1" outlineLevel="2">
      <c r="B1292" s="34" t="s">
        <v>481</v>
      </c>
      <c r="C1292" s="34" t="s">
        <v>482</v>
      </c>
      <c r="D1292" s="15">
        <v>42761</v>
      </c>
      <c r="E1292" s="16" t="s">
        <v>44</v>
      </c>
      <c r="F1292" s="17">
        <v>45</v>
      </c>
      <c r="G1292" s="18" t="e">
        <f>ROUNDUP(DATEDIF(D1292,$B$82,"d")/7,0)</f>
        <v>#VALUE!</v>
      </c>
      <c r="H1292" s="19">
        <v>1123780</v>
      </c>
      <c r="I1292" s="19">
        <v>732</v>
      </c>
      <c r="J1292" s="54">
        <v>5039675</v>
      </c>
      <c r="K1292" s="20">
        <f t="shared" si="197"/>
        <v>-0.7770133986814626</v>
      </c>
      <c r="L1292" s="19">
        <v>91503775</v>
      </c>
      <c r="M1292" s="19">
        <v>55501</v>
      </c>
    </row>
    <row r="1293" spans="2:13" ht="15.75" customHeight="1" hidden="1" outlineLevel="2">
      <c r="B1293" s="34" t="s">
        <v>481</v>
      </c>
      <c r="C1293" s="34" t="s">
        <v>482</v>
      </c>
      <c r="D1293" s="15">
        <v>42761</v>
      </c>
      <c r="E1293" s="16" t="s">
        <v>44</v>
      </c>
      <c r="F1293" s="17">
        <v>45</v>
      </c>
      <c r="G1293" s="18" t="e">
        <f>ROUNDUP(DATEDIF(D1293,$B$64,"d")/7,0)</f>
        <v>#VALUE!</v>
      </c>
      <c r="H1293" s="19">
        <v>457835</v>
      </c>
      <c r="I1293" s="19">
        <v>274</v>
      </c>
      <c r="J1293" s="19">
        <v>1123780</v>
      </c>
      <c r="K1293" s="20">
        <f t="shared" si="197"/>
        <v>-0.5925937461068892</v>
      </c>
      <c r="L1293" s="19">
        <v>91961610</v>
      </c>
      <c r="M1293" s="19">
        <v>55775</v>
      </c>
    </row>
    <row r="1294" spans="2:13" ht="15.75" customHeight="1" hidden="1" outlineLevel="2">
      <c r="B1294" s="34" t="s">
        <v>481</v>
      </c>
      <c r="C1294" s="34" t="s">
        <v>482</v>
      </c>
      <c r="D1294" s="15">
        <v>42761</v>
      </c>
      <c r="E1294" s="16" t="s">
        <v>44</v>
      </c>
      <c r="F1294" s="17">
        <v>45</v>
      </c>
      <c r="G1294" s="18" t="e">
        <f>ROUNDUP(DATEDIF(D1294,$B$73,"d")/7,0)</f>
        <v>#VALUE!</v>
      </c>
      <c r="H1294" s="19">
        <v>286380</v>
      </c>
      <c r="I1294" s="19">
        <v>172</v>
      </c>
      <c r="J1294" s="19">
        <v>457835</v>
      </c>
      <c r="K1294" s="20">
        <f t="shared" si="197"/>
        <v>-0.3744908100079723</v>
      </c>
      <c r="L1294" s="19">
        <v>92247990</v>
      </c>
      <c r="M1294" s="19">
        <v>55947</v>
      </c>
    </row>
    <row r="1295" spans="1:13" s="28" customFormat="1" ht="15.75" customHeight="1" hidden="1" outlineLevel="1">
      <c r="A1295" s="28">
        <v>1</v>
      </c>
      <c r="B1295" s="37" t="s">
        <v>483</v>
      </c>
      <c r="C1295" s="37"/>
      <c r="D1295" s="23"/>
      <c r="E1295" s="24"/>
      <c r="F1295" s="25"/>
      <c r="G1295" s="26"/>
      <c r="H1295" s="23">
        <f>SUBTOTAL(9,'2017.01.02. - 2017.12.31.  alapadatok'!$H$1288:$H$1294)</f>
        <v>92188340</v>
      </c>
      <c r="I1295" s="23">
        <f>SUBTOTAL(9,'2017.01.02. - 2017.12.31.  alapadatok'!$I$1288:$I$1294)</f>
        <v>55910</v>
      </c>
      <c r="J1295" s="23"/>
      <c r="K1295" s="27"/>
      <c r="L1295" s="23"/>
      <c r="M1295" s="23"/>
    </row>
    <row r="1296" spans="2:13" ht="15.75" customHeight="1" hidden="1" outlineLevel="2">
      <c r="B1296" s="34" t="s">
        <v>484</v>
      </c>
      <c r="C1296" s="34" t="s">
        <v>485</v>
      </c>
      <c r="D1296" s="15">
        <v>42866</v>
      </c>
      <c r="E1296" s="16" t="s">
        <v>29</v>
      </c>
      <c r="F1296" s="17">
        <v>39</v>
      </c>
      <c r="G1296" s="35" t="e">
        <f>ROUNDUP(DATEDIF(D1296,$B$100,"d")/7,0)</f>
        <v>#VALUE!</v>
      </c>
      <c r="H1296" s="19">
        <v>4778022</v>
      </c>
      <c r="I1296" s="19">
        <v>3625</v>
      </c>
      <c r="J1296" s="19"/>
      <c r="K1296" s="20"/>
      <c r="L1296" s="19">
        <v>4778022</v>
      </c>
      <c r="M1296" s="19">
        <v>3625</v>
      </c>
    </row>
    <row r="1297" spans="2:13" ht="15.75" customHeight="1" hidden="1" outlineLevel="2">
      <c r="B1297" s="30" t="s">
        <v>484</v>
      </c>
      <c r="C1297" s="30" t="s">
        <v>485</v>
      </c>
      <c r="D1297" s="53">
        <v>42866</v>
      </c>
      <c r="E1297" s="30" t="s">
        <v>29</v>
      </c>
      <c r="F1297" s="30">
        <v>37</v>
      </c>
      <c r="G1297" s="18" t="e">
        <f>ROUNDUP(DATEDIF(D1297,$B$98,"d")/7,0)</f>
        <v>#VALUE!</v>
      </c>
      <c r="H1297" s="56">
        <v>2883052</v>
      </c>
      <c r="I1297" s="36">
        <v>2314</v>
      </c>
      <c r="J1297" s="56">
        <v>4778022</v>
      </c>
      <c r="K1297" s="20">
        <f aca="true" t="shared" si="198" ref="K1297:K1312">IF(J1297&lt;&gt;0,-(J1297-H1297)/J1297,"")</f>
        <v>-0.3966013551214289</v>
      </c>
      <c r="L1297" s="32">
        <v>7661074</v>
      </c>
      <c r="M1297" s="32">
        <v>5939</v>
      </c>
    </row>
    <row r="1298" spans="2:13" ht="15.75" customHeight="1" hidden="1" outlineLevel="2">
      <c r="B1298" s="30" t="s">
        <v>484</v>
      </c>
      <c r="C1298" s="30" t="s">
        <v>485</v>
      </c>
      <c r="D1298" s="53">
        <v>42866</v>
      </c>
      <c r="E1298" s="30" t="s">
        <v>29</v>
      </c>
      <c r="F1298" s="30">
        <v>27</v>
      </c>
      <c r="G1298" s="18" t="e">
        <f>ROUNDUP(DATEDIF(D1298,$B$102,"d")/7,0)</f>
        <v>#VALUE!</v>
      </c>
      <c r="H1298" s="56">
        <v>1749380</v>
      </c>
      <c r="I1298" s="36">
        <v>1563</v>
      </c>
      <c r="J1298" s="56">
        <v>2883052</v>
      </c>
      <c r="K1298" s="20">
        <f t="shared" si="198"/>
        <v>-0.3932194077664919</v>
      </c>
      <c r="L1298" s="32">
        <v>9415294</v>
      </c>
      <c r="M1298" s="32">
        <v>7508</v>
      </c>
    </row>
    <row r="1299" spans="2:13" ht="15.75" customHeight="1" hidden="1" outlineLevel="2">
      <c r="B1299" s="30" t="s">
        <v>484</v>
      </c>
      <c r="C1299" s="30" t="s">
        <v>485</v>
      </c>
      <c r="D1299" s="53">
        <v>42866</v>
      </c>
      <c r="E1299" s="30" t="s">
        <v>29</v>
      </c>
      <c r="F1299" s="30">
        <v>15</v>
      </c>
      <c r="G1299" s="18" t="e">
        <f>ROUNDUP(DATEDIF(D1299,$B$110,"d")/7,0)</f>
        <v>#VALUE!</v>
      </c>
      <c r="H1299" s="56">
        <v>1147620</v>
      </c>
      <c r="I1299" s="36">
        <v>1283</v>
      </c>
      <c r="J1299" s="56">
        <v>1749380</v>
      </c>
      <c r="K1299" s="20">
        <f t="shared" si="198"/>
        <v>-0.3439847260172175</v>
      </c>
      <c r="L1299" s="32">
        <v>10580564</v>
      </c>
      <c r="M1299" s="32">
        <v>8809</v>
      </c>
    </row>
    <row r="1300" spans="2:13" ht="15.75" customHeight="1" hidden="1" outlineLevel="2">
      <c r="B1300" s="30" t="s">
        <v>484</v>
      </c>
      <c r="C1300" s="30" t="s">
        <v>485</v>
      </c>
      <c r="D1300" s="53">
        <v>42866</v>
      </c>
      <c r="E1300" s="30" t="s">
        <v>29</v>
      </c>
      <c r="F1300" s="30">
        <v>8</v>
      </c>
      <c r="G1300" s="18" t="e">
        <f>ROUNDUP(DATEDIF(D1300,$B$113,"d")/7,0)</f>
        <v>#VALUE!</v>
      </c>
      <c r="H1300" s="56">
        <v>1345775</v>
      </c>
      <c r="I1300" s="36">
        <v>1825</v>
      </c>
      <c r="J1300" s="56">
        <v>1147620</v>
      </c>
      <c r="K1300" s="20">
        <f t="shared" si="198"/>
        <v>0.1726660392812952</v>
      </c>
      <c r="L1300" s="32">
        <v>11949349</v>
      </c>
      <c r="M1300" s="32">
        <v>10655</v>
      </c>
    </row>
    <row r="1301" spans="2:13" ht="15.75" customHeight="1" hidden="1" outlineLevel="2">
      <c r="B1301" s="30" t="s">
        <v>484</v>
      </c>
      <c r="C1301" s="30" t="s">
        <v>485</v>
      </c>
      <c r="D1301" s="53">
        <v>42866</v>
      </c>
      <c r="E1301" s="30" t="s">
        <v>29</v>
      </c>
      <c r="F1301" s="30">
        <v>3</v>
      </c>
      <c r="G1301" s="18" t="e">
        <f>ROUNDUP(DATEDIF(D1301,$B$123,"d")/7,0)</f>
        <v>#VALUE!</v>
      </c>
      <c r="H1301" s="56">
        <v>341400</v>
      </c>
      <c r="I1301" s="36">
        <v>469</v>
      </c>
      <c r="J1301" s="56">
        <v>1345775</v>
      </c>
      <c r="K1301" s="20">
        <f t="shared" si="198"/>
        <v>-0.7463171778343334</v>
      </c>
      <c r="L1301" s="32">
        <v>12296079</v>
      </c>
      <c r="M1301" s="32">
        <v>11129</v>
      </c>
    </row>
    <row r="1302" spans="2:13" ht="15.75" customHeight="1" hidden="1" outlineLevel="2">
      <c r="B1302" s="30" t="s">
        <v>484</v>
      </c>
      <c r="C1302" s="30" t="s">
        <v>485</v>
      </c>
      <c r="D1302" s="53">
        <v>42866</v>
      </c>
      <c r="E1302" s="30" t="s">
        <v>29</v>
      </c>
      <c r="F1302" s="30">
        <v>4</v>
      </c>
      <c r="G1302" s="18" t="e">
        <f>ROUNDUP(DATEDIF(D1302,$B$122,"d")/7,0)</f>
        <v>#VALUE!</v>
      </c>
      <c r="H1302" s="56">
        <v>415140</v>
      </c>
      <c r="I1302" s="36">
        <v>563</v>
      </c>
      <c r="J1302" s="56">
        <v>341400</v>
      </c>
      <c r="K1302" s="20">
        <f t="shared" si="198"/>
        <v>0.21599297012302285</v>
      </c>
      <c r="L1302" s="32">
        <v>12711219</v>
      </c>
      <c r="M1302" s="32">
        <v>11692</v>
      </c>
    </row>
    <row r="1303" spans="2:13" ht="15.75" customHeight="1" hidden="1" outlineLevel="2">
      <c r="B1303" s="30" t="s">
        <v>484</v>
      </c>
      <c r="C1303" s="30" t="s">
        <v>485</v>
      </c>
      <c r="D1303" s="53">
        <v>42866</v>
      </c>
      <c r="E1303" s="30" t="s">
        <v>29</v>
      </c>
      <c r="F1303" s="30">
        <v>1</v>
      </c>
      <c r="G1303" s="18" t="e">
        <f aca="true" t="shared" si="199" ref="G1303:G1304">ROUNDUP(DATEDIF(D1303,$B$128,"d")/7,0)</f>
        <v>#VALUE!</v>
      </c>
      <c r="H1303" s="56">
        <v>110970</v>
      </c>
      <c r="I1303" s="36">
        <v>115</v>
      </c>
      <c r="J1303" s="56">
        <v>415140</v>
      </c>
      <c r="K1303" s="20">
        <f t="shared" si="198"/>
        <v>-0.732692585633762</v>
      </c>
      <c r="L1303" s="32">
        <v>12822189</v>
      </c>
      <c r="M1303" s="32">
        <v>11809</v>
      </c>
    </row>
    <row r="1304" spans="2:13" ht="15.75" customHeight="1" hidden="1" outlineLevel="2">
      <c r="B1304" s="30" t="s">
        <v>484</v>
      </c>
      <c r="C1304" s="30" t="s">
        <v>485</v>
      </c>
      <c r="D1304" s="53">
        <v>42866</v>
      </c>
      <c r="E1304" s="30" t="s">
        <v>29</v>
      </c>
      <c r="F1304" s="30">
        <v>1</v>
      </c>
      <c r="G1304" s="18" t="e">
        <f t="shared" si="199"/>
        <v>#VALUE!</v>
      </c>
      <c r="H1304" s="56">
        <v>41100</v>
      </c>
      <c r="I1304" s="36">
        <v>55</v>
      </c>
      <c r="J1304" s="56">
        <v>110970</v>
      </c>
      <c r="K1304" s="20">
        <f t="shared" si="198"/>
        <v>-0.6296296296296297</v>
      </c>
      <c r="L1304" s="32">
        <v>12863289</v>
      </c>
      <c r="M1304" s="32">
        <v>11864</v>
      </c>
    </row>
    <row r="1305" spans="2:13" ht="15.75" customHeight="1" hidden="1" outlineLevel="2">
      <c r="B1305" s="30" t="s">
        <v>484</v>
      </c>
      <c r="C1305" s="30" t="s">
        <v>485</v>
      </c>
      <c r="D1305" s="53">
        <v>42866</v>
      </c>
      <c r="E1305" s="30" t="s">
        <v>29</v>
      </c>
      <c r="F1305" s="30">
        <v>1</v>
      </c>
      <c r="G1305" s="18" t="e">
        <f>ROUNDUP(DATEDIF(D1305,$B$131,"d")/7,0)</f>
        <v>#VALUE!</v>
      </c>
      <c r="H1305" s="56">
        <v>75530</v>
      </c>
      <c r="I1305" s="36">
        <v>107</v>
      </c>
      <c r="J1305" s="56">
        <v>41100</v>
      </c>
      <c r="K1305" s="20">
        <f t="shared" si="198"/>
        <v>0.837712895377129</v>
      </c>
      <c r="L1305" s="32">
        <v>12938819</v>
      </c>
      <c r="M1305" s="32">
        <v>11971</v>
      </c>
    </row>
    <row r="1306" spans="2:13" ht="15.75" customHeight="1" hidden="1" outlineLevel="2">
      <c r="B1306" s="30" t="s">
        <v>484</v>
      </c>
      <c r="C1306" s="30" t="s">
        <v>485</v>
      </c>
      <c r="D1306" s="53">
        <v>42866</v>
      </c>
      <c r="E1306" s="30" t="s">
        <v>29</v>
      </c>
      <c r="F1306" s="30">
        <v>1</v>
      </c>
      <c r="G1306" s="18" t="e">
        <f>ROUNDUP(DATEDIF(D1306,$B$134,"d")/7,0)</f>
        <v>#VALUE!</v>
      </c>
      <c r="H1306" s="56">
        <v>140200</v>
      </c>
      <c r="I1306" s="36">
        <v>215</v>
      </c>
      <c r="J1306" s="56">
        <v>75530</v>
      </c>
      <c r="K1306" s="20">
        <f t="shared" si="198"/>
        <v>0.856216073083543</v>
      </c>
      <c r="L1306" s="32">
        <v>13079019</v>
      </c>
      <c r="M1306" s="32">
        <v>12186</v>
      </c>
    </row>
    <row r="1307" spans="2:13" ht="15.75" customHeight="1" hidden="1" outlineLevel="2">
      <c r="B1307" s="30" t="s">
        <v>484</v>
      </c>
      <c r="C1307" s="30" t="s">
        <v>485</v>
      </c>
      <c r="D1307" s="53">
        <v>42866</v>
      </c>
      <c r="E1307" s="30" t="s">
        <v>29</v>
      </c>
      <c r="F1307" s="30">
        <v>1</v>
      </c>
      <c r="G1307" s="18" t="e">
        <f aca="true" t="shared" si="200" ref="G1307:G1308">ROUNDUP(DATEDIF(D1307,$B$140,"d")/7,0)</f>
        <v>#VALUE!</v>
      </c>
      <c r="H1307" s="56">
        <v>60720</v>
      </c>
      <c r="I1307" s="36">
        <v>88</v>
      </c>
      <c r="J1307" s="56">
        <v>140200</v>
      </c>
      <c r="K1307" s="20">
        <f t="shared" si="198"/>
        <v>-0.566904422253923</v>
      </c>
      <c r="L1307" s="32">
        <v>13139739</v>
      </c>
      <c r="M1307" s="32">
        <v>12274</v>
      </c>
    </row>
    <row r="1308" spans="2:13" ht="15.75" customHeight="1" hidden="1" outlineLevel="2">
      <c r="B1308" s="34" t="s">
        <v>484</v>
      </c>
      <c r="C1308" s="34" t="s">
        <v>485</v>
      </c>
      <c r="D1308" s="15">
        <v>42866</v>
      </c>
      <c r="E1308" s="16" t="s">
        <v>29</v>
      </c>
      <c r="F1308" s="17">
        <v>1</v>
      </c>
      <c r="G1308" s="18" t="e">
        <f t="shared" si="200"/>
        <v>#VALUE!</v>
      </c>
      <c r="H1308" s="19">
        <v>67830</v>
      </c>
      <c r="I1308" s="19">
        <v>98</v>
      </c>
      <c r="J1308" s="19">
        <v>60720</v>
      </c>
      <c r="K1308" s="20">
        <f t="shared" si="198"/>
        <v>0.11709486166007906</v>
      </c>
      <c r="L1308" s="19">
        <v>13207569</v>
      </c>
      <c r="M1308" s="19">
        <v>12372</v>
      </c>
    </row>
    <row r="1309" spans="2:13" ht="15.75" customHeight="1" hidden="1" outlineLevel="2">
      <c r="B1309" s="34" t="s">
        <v>484</v>
      </c>
      <c r="C1309" s="34" t="s">
        <v>485</v>
      </c>
      <c r="D1309" s="15">
        <v>42866</v>
      </c>
      <c r="E1309" s="16" t="s">
        <v>29</v>
      </c>
      <c r="F1309" s="17">
        <v>1</v>
      </c>
      <c r="G1309" s="18" t="e">
        <f>ROUNDUP(DATEDIF(D1309,$B$152,"d")/7,0)</f>
        <v>#VALUE!</v>
      </c>
      <c r="H1309" s="19">
        <v>28980</v>
      </c>
      <c r="I1309" s="19">
        <v>42</v>
      </c>
      <c r="J1309" s="19">
        <v>67830</v>
      </c>
      <c r="K1309" s="20">
        <f t="shared" si="198"/>
        <v>-0.5727554179566563</v>
      </c>
      <c r="L1309" s="19">
        <v>13236549</v>
      </c>
      <c r="M1309" s="19">
        <v>12414</v>
      </c>
    </row>
    <row r="1310" spans="2:13" ht="15.75" customHeight="1" hidden="1" outlineLevel="2">
      <c r="B1310" s="34" t="s">
        <v>484</v>
      </c>
      <c r="C1310" s="34" t="s">
        <v>485</v>
      </c>
      <c r="D1310" s="15">
        <v>42866</v>
      </c>
      <c r="E1310" s="16" t="s">
        <v>29</v>
      </c>
      <c r="F1310" s="17">
        <v>1</v>
      </c>
      <c r="G1310" s="18" t="e">
        <f aca="true" t="shared" si="201" ref="G1310:G1311">ROUNDUP(DATEDIF(D1310,$B$154,"d")/7,0)</f>
        <v>#VALUE!</v>
      </c>
      <c r="H1310" s="19">
        <v>23460</v>
      </c>
      <c r="I1310" s="19">
        <v>34</v>
      </c>
      <c r="J1310" s="19">
        <v>28980</v>
      </c>
      <c r="K1310" s="20">
        <f t="shared" si="198"/>
        <v>-0.19047619047619047</v>
      </c>
      <c r="L1310" s="19">
        <v>13269109</v>
      </c>
      <c r="M1310" s="19">
        <v>12462</v>
      </c>
    </row>
    <row r="1311" spans="2:13" ht="15.75" customHeight="1" hidden="1" outlineLevel="2">
      <c r="B1311" s="34" t="s">
        <v>484</v>
      </c>
      <c r="C1311" s="34" t="s">
        <v>485</v>
      </c>
      <c r="D1311" s="15">
        <v>42866</v>
      </c>
      <c r="E1311" s="16" t="s">
        <v>29</v>
      </c>
      <c r="F1311" s="17">
        <v>1</v>
      </c>
      <c r="G1311" s="18" t="e">
        <f t="shared" si="201"/>
        <v>#VALUE!</v>
      </c>
      <c r="H1311" s="19">
        <v>39330</v>
      </c>
      <c r="I1311" s="19">
        <v>57</v>
      </c>
      <c r="J1311" s="19">
        <v>23460</v>
      </c>
      <c r="K1311" s="20">
        <f t="shared" si="198"/>
        <v>0.6764705882352942</v>
      </c>
      <c r="L1311" s="19">
        <v>13308439</v>
      </c>
      <c r="M1311" s="19">
        <v>12519</v>
      </c>
    </row>
    <row r="1312" spans="2:13" ht="15.75" customHeight="1" hidden="1" outlineLevel="2">
      <c r="B1312" s="34" t="s">
        <v>484</v>
      </c>
      <c r="C1312" s="34" t="s">
        <v>485</v>
      </c>
      <c r="D1312" s="15">
        <v>42866</v>
      </c>
      <c r="E1312" s="16" t="s">
        <v>29</v>
      </c>
      <c r="F1312" s="17">
        <v>1</v>
      </c>
      <c r="G1312" s="18" t="e">
        <f>ROUNDUP(DATEDIF(D1312,$B$156,"d")/7,0)</f>
        <v>#VALUE!</v>
      </c>
      <c r="H1312" s="19">
        <v>26910</v>
      </c>
      <c r="I1312" s="19">
        <v>39</v>
      </c>
      <c r="J1312" s="19">
        <v>39330</v>
      </c>
      <c r="K1312" s="20">
        <f t="shared" si="198"/>
        <v>-0.3157894736842105</v>
      </c>
      <c r="L1312" s="19">
        <v>13335349</v>
      </c>
      <c r="M1312" s="19">
        <v>12558</v>
      </c>
    </row>
    <row r="1313" spans="1:13" s="28" customFormat="1" ht="15.75" customHeight="1" hidden="1" outlineLevel="1">
      <c r="A1313" s="28">
        <v>1</v>
      </c>
      <c r="B1313" s="37" t="s">
        <v>486</v>
      </c>
      <c r="C1313" s="37"/>
      <c r="D1313" s="23"/>
      <c r="E1313" s="24"/>
      <c r="F1313" s="25"/>
      <c r="G1313" s="26"/>
      <c r="H1313" s="23">
        <f>SUBTOTAL(9,'2017.01.02. - 2017.12.31.  alapadatok'!$H$1296:$H$1312)</f>
        <v>13275419</v>
      </c>
      <c r="I1313" s="23">
        <f>SUBTOTAL(9,'2017.01.02. - 2017.12.31.  alapadatok'!$I$1296:$I$1312)</f>
        <v>12492</v>
      </c>
      <c r="J1313" s="23"/>
      <c r="K1313" s="27"/>
      <c r="L1313" s="23"/>
      <c r="M1313" s="23"/>
    </row>
    <row r="1314" spans="2:13" ht="15.75" customHeight="1" hidden="1" outlineLevel="2">
      <c r="B1314" s="34" t="s">
        <v>487</v>
      </c>
      <c r="C1314" s="34" t="s">
        <v>488</v>
      </c>
      <c r="D1314" s="15">
        <v>42768</v>
      </c>
      <c r="E1314" s="16" t="s">
        <v>77</v>
      </c>
      <c r="F1314" s="17">
        <v>33</v>
      </c>
      <c r="G1314" s="18" t="e">
        <f>ROUNDUP(DATEDIF(D1314,$B$67,"d")/7,0)</f>
        <v>#VALUE!</v>
      </c>
      <c r="H1314" s="19">
        <v>18643656</v>
      </c>
      <c r="I1314" s="19">
        <v>13158</v>
      </c>
      <c r="J1314" s="19"/>
      <c r="K1314" s="20">
        <f aca="true" t="shared" si="202" ref="K1314:K1320">IF(J1314&lt;&gt;0,-(J1314-H1314)/J1314,"")</f>
        <v>0</v>
      </c>
      <c r="L1314" s="19">
        <v>18643656</v>
      </c>
      <c r="M1314" s="19">
        <v>13158</v>
      </c>
    </row>
    <row r="1315" spans="2:13" ht="15.75" customHeight="1" hidden="1" outlineLevel="2">
      <c r="B1315" s="30" t="s">
        <v>487</v>
      </c>
      <c r="C1315" s="30" t="s">
        <v>488</v>
      </c>
      <c r="D1315" s="53">
        <v>42768</v>
      </c>
      <c r="E1315" s="16" t="s">
        <v>77</v>
      </c>
      <c r="F1315" s="35">
        <v>33</v>
      </c>
      <c r="G1315" s="18" t="e">
        <f>ROUNDUP(DATEDIF(D1315,$B$65,"d")/7,0)</f>
        <v>#VALUE!</v>
      </c>
      <c r="H1315" s="19">
        <v>10309127</v>
      </c>
      <c r="I1315" s="19">
        <v>7485</v>
      </c>
      <c r="J1315" s="19">
        <v>18643656</v>
      </c>
      <c r="K1315" s="20">
        <f t="shared" si="202"/>
        <v>-0.4470437021579888</v>
      </c>
      <c r="L1315" s="19">
        <v>29070583</v>
      </c>
      <c r="M1315" s="19">
        <v>20733</v>
      </c>
    </row>
    <row r="1316" spans="2:13" ht="15.75" customHeight="1" hidden="1" outlineLevel="2">
      <c r="B1316" s="30" t="s">
        <v>487</v>
      </c>
      <c r="C1316" s="30" t="s">
        <v>488</v>
      </c>
      <c r="D1316" s="53">
        <v>42768</v>
      </c>
      <c r="E1316" s="16" t="s">
        <v>77</v>
      </c>
      <c r="F1316" s="35">
        <v>33</v>
      </c>
      <c r="G1316" s="18" t="e">
        <f>ROUNDUP(DATEDIF(D1316,$B$74,"d")/7,0)</f>
        <v>#VALUE!</v>
      </c>
      <c r="H1316" s="19">
        <v>2853035</v>
      </c>
      <c r="I1316" s="19">
        <v>2234</v>
      </c>
      <c r="J1316" s="19">
        <v>10309127</v>
      </c>
      <c r="K1316" s="20">
        <f t="shared" si="202"/>
        <v>-0.7232515420558889</v>
      </c>
      <c r="L1316" s="19">
        <v>31925418</v>
      </c>
      <c r="M1316" s="19">
        <v>22969</v>
      </c>
    </row>
    <row r="1317" spans="2:13" ht="15.75" customHeight="1" hidden="1" outlineLevel="2">
      <c r="B1317" s="30" t="s">
        <v>487</v>
      </c>
      <c r="C1317" s="30" t="s">
        <v>488</v>
      </c>
      <c r="D1317" s="53">
        <v>42768</v>
      </c>
      <c r="E1317" s="16" t="s">
        <v>77</v>
      </c>
      <c r="F1317" s="35">
        <v>33</v>
      </c>
      <c r="G1317" s="18" t="e">
        <f>ROUNDUP(DATEDIF(D1317,$B$82,"d")/7,0)</f>
        <v>#VALUE!</v>
      </c>
      <c r="H1317" s="19">
        <v>775920</v>
      </c>
      <c r="I1317" s="19">
        <v>534</v>
      </c>
      <c r="J1317" s="19">
        <v>2853035</v>
      </c>
      <c r="K1317" s="20">
        <f t="shared" si="202"/>
        <v>-0.728036985175436</v>
      </c>
      <c r="L1317" s="19">
        <v>32706938</v>
      </c>
      <c r="M1317" s="19">
        <v>23509</v>
      </c>
    </row>
    <row r="1318" spans="2:13" ht="15.75" customHeight="1" hidden="1" outlineLevel="2">
      <c r="B1318" s="30" t="s">
        <v>487</v>
      </c>
      <c r="C1318" s="30" t="s">
        <v>488</v>
      </c>
      <c r="D1318" s="53">
        <v>42768</v>
      </c>
      <c r="E1318" s="16" t="s">
        <v>77</v>
      </c>
      <c r="F1318" s="35">
        <v>33</v>
      </c>
      <c r="G1318" s="18" t="e">
        <f>ROUNDUP(DATEDIF(D1318,$B$64,"d")/7,0)</f>
        <v>#VALUE!</v>
      </c>
      <c r="H1318" s="54">
        <v>143480</v>
      </c>
      <c r="I1318" s="54">
        <v>90</v>
      </c>
      <c r="J1318" s="19">
        <v>775920</v>
      </c>
      <c r="K1318" s="20">
        <f t="shared" si="202"/>
        <v>-0.8150840292813692</v>
      </c>
      <c r="L1318" s="54">
        <v>32895918</v>
      </c>
      <c r="M1318" s="54">
        <v>23634</v>
      </c>
    </row>
    <row r="1319" spans="2:13" ht="15.75" customHeight="1" hidden="1" outlineLevel="2">
      <c r="B1319" s="30" t="s">
        <v>487</v>
      </c>
      <c r="C1319" s="30" t="s">
        <v>488</v>
      </c>
      <c r="D1319" s="53">
        <v>42768</v>
      </c>
      <c r="E1319" s="16" t="s">
        <v>77</v>
      </c>
      <c r="F1319" s="35">
        <v>33</v>
      </c>
      <c r="G1319" s="18" t="e">
        <f>ROUNDUP(DATEDIF(D1319,$B$74,"d")/7,0)</f>
        <v>#VALUE!</v>
      </c>
      <c r="H1319" s="54">
        <v>184630</v>
      </c>
      <c r="I1319" s="54">
        <v>270</v>
      </c>
      <c r="J1319" s="54">
        <v>143480</v>
      </c>
      <c r="K1319" s="20">
        <f t="shared" si="202"/>
        <v>0.28679955394480067</v>
      </c>
      <c r="L1319" s="19">
        <v>33080548</v>
      </c>
      <c r="M1319" s="19">
        <v>23904</v>
      </c>
    </row>
    <row r="1320" spans="2:13" ht="15.75" customHeight="1" hidden="1" outlineLevel="2">
      <c r="B1320" s="65" t="s">
        <v>487</v>
      </c>
      <c r="C1320" s="65" t="s">
        <v>488</v>
      </c>
      <c r="D1320" s="66">
        <v>42768</v>
      </c>
      <c r="E1320" s="65" t="s">
        <v>77</v>
      </c>
      <c r="F1320" s="31">
        <v>33</v>
      </c>
      <c r="G1320" s="18" t="e">
        <f>ROUNDUP(DATEDIF(D1320,$B$76,"d")/7,0)</f>
        <v>#VALUE!</v>
      </c>
      <c r="H1320" s="19">
        <v>91550</v>
      </c>
      <c r="I1320" s="19">
        <v>89</v>
      </c>
      <c r="J1320" s="19">
        <v>184630</v>
      </c>
      <c r="K1320" s="20">
        <f t="shared" si="202"/>
        <v>-0.5041434219790933</v>
      </c>
      <c r="L1320" s="32">
        <v>33172098</v>
      </c>
      <c r="M1320" s="32">
        <v>23993</v>
      </c>
    </row>
    <row r="1321" spans="1:13" s="28" customFormat="1" ht="15.75" customHeight="1" hidden="1" outlineLevel="1">
      <c r="A1321" s="28">
        <v>1</v>
      </c>
      <c r="B1321" s="23" t="s">
        <v>489</v>
      </c>
      <c r="C1321" s="23"/>
      <c r="D1321" s="23"/>
      <c r="E1321" s="23"/>
      <c r="F1321" s="25"/>
      <c r="G1321" s="26"/>
      <c r="H1321" s="23">
        <f>SUBTOTAL(9,'2017.01.02. - 2017.12.31.  alapadatok'!$H$1314:$H$1320)</f>
        <v>33001398</v>
      </c>
      <c r="I1321" s="23">
        <f>SUBTOTAL(9,'2017.01.02. - 2017.12.31.  alapadatok'!$I$1314:$I$1320)</f>
        <v>23860</v>
      </c>
      <c r="J1321" s="23"/>
      <c r="K1321" s="27"/>
      <c r="L1321" s="59"/>
      <c r="M1321" s="59"/>
    </row>
    <row r="1322" spans="2:13" ht="15.75" customHeight="1" hidden="1" outlineLevel="2">
      <c r="B1322" s="65" t="s">
        <v>490</v>
      </c>
      <c r="C1322" s="65" t="s">
        <v>491</v>
      </c>
      <c r="D1322" s="66">
        <v>42803</v>
      </c>
      <c r="E1322" s="65" t="s">
        <v>29</v>
      </c>
      <c r="F1322" s="31">
        <v>6</v>
      </c>
      <c r="G1322" s="18"/>
      <c r="H1322" s="19">
        <v>818365</v>
      </c>
      <c r="I1322" s="19">
        <v>543</v>
      </c>
      <c r="J1322" s="19"/>
      <c r="K1322" s="20">
        <f aca="true" t="shared" si="203" ref="K1322:K1333">IF(J1322&lt;&gt;0,-(J1322-H1322)/J1322,"")</f>
        <v>0</v>
      </c>
      <c r="L1322" s="32">
        <v>818365</v>
      </c>
      <c r="M1322" s="32">
        <v>543</v>
      </c>
    </row>
    <row r="1323" spans="2:13" ht="15.75" customHeight="1" hidden="1" outlineLevel="2">
      <c r="B1323" s="65" t="s">
        <v>490</v>
      </c>
      <c r="C1323" s="65" t="s">
        <v>491</v>
      </c>
      <c r="D1323" s="66">
        <v>42803</v>
      </c>
      <c r="E1323" s="65" t="s">
        <v>29</v>
      </c>
      <c r="F1323" s="31">
        <v>48</v>
      </c>
      <c r="G1323" s="18" t="e">
        <f>ROUNDUP(DATEDIF(D1323,$B$73,"d")/7,0)</f>
        <v>#VALUE!</v>
      </c>
      <c r="H1323" s="19">
        <v>17585450</v>
      </c>
      <c r="I1323" s="19">
        <v>12972</v>
      </c>
      <c r="J1323" s="19"/>
      <c r="K1323" s="20">
        <f t="shared" si="203"/>
        <v>0</v>
      </c>
      <c r="L1323" s="32">
        <v>18403815</v>
      </c>
      <c r="M1323" s="32">
        <v>13515</v>
      </c>
    </row>
    <row r="1324" spans="2:13" ht="15.75" customHeight="1" hidden="1" outlineLevel="2">
      <c r="B1324" s="34" t="s">
        <v>490</v>
      </c>
      <c r="C1324" s="34" t="s">
        <v>491</v>
      </c>
      <c r="D1324" s="15">
        <v>42803</v>
      </c>
      <c r="E1324" s="16" t="s">
        <v>29</v>
      </c>
      <c r="F1324" s="17">
        <v>44</v>
      </c>
      <c r="G1324" s="18" t="e">
        <f>ROUNDUP(DATEDIF(D1324,$B$74,"d")/7,0)</f>
        <v>#VALUE!</v>
      </c>
      <c r="H1324" s="19">
        <v>10982748</v>
      </c>
      <c r="I1324" s="19">
        <v>8297</v>
      </c>
      <c r="J1324" s="19">
        <v>17585450</v>
      </c>
      <c r="K1324" s="20">
        <f t="shared" si="203"/>
        <v>-0.3754639204569687</v>
      </c>
      <c r="L1324" s="19">
        <v>29386563</v>
      </c>
      <c r="M1324" s="19">
        <v>21812</v>
      </c>
    </row>
    <row r="1325" spans="2:13" ht="15.75" customHeight="1" hidden="1" outlineLevel="2">
      <c r="B1325" s="34" t="s">
        <v>490</v>
      </c>
      <c r="C1325" s="34" t="s">
        <v>491</v>
      </c>
      <c r="D1325" s="15">
        <v>42803</v>
      </c>
      <c r="E1325" s="16" t="s">
        <v>29</v>
      </c>
      <c r="F1325" s="17">
        <v>27</v>
      </c>
      <c r="G1325" s="18" t="e">
        <f>ROUNDUP(DATEDIF(D1325,$B$76,"d")/7,0)</f>
        <v>#VALUE!</v>
      </c>
      <c r="H1325" s="30">
        <v>4172457</v>
      </c>
      <c r="I1325" s="30">
        <v>3159</v>
      </c>
      <c r="J1325" s="19">
        <v>10982748</v>
      </c>
      <c r="K1325" s="20">
        <f t="shared" si="203"/>
        <v>-0.6200898900712281</v>
      </c>
      <c r="L1325" s="19">
        <v>33564420</v>
      </c>
      <c r="M1325" s="19">
        <v>24977</v>
      </c>
    </row>
    <row r="1326" spans="2:13" ht="15.75" customHeight="1" hidden="1" outlineLevel="2">
      <c r="B1326" s="34" t="s">
        <v>490</v>
      </c>
      <c r="C1326" s="34" t="s">
        <v>491</v>
      </c>
      <c r="D1326" s="15">
        <v>42803</v>
      </c>
      <c r="E1326" s="16" t="s">
        <v>29</v>
      </c>
      <c r="F1326" s="17">
        <v>18</v>
      </c>
      <c r="G1326" s="18" t="e">
        <f>ROUNDUP(DATEDIF(D1326,$B$85,"d")/7,0)</f>
        <v>#VALUE!</v>
      </c>
      <c r="H1326" s="19">
        <v>1198730</v>
      </c>
      <c r="I1326" s="19">
        <v>1063</v>
      </c>
      <c r="J1326" s="19">
        <v>4172457</v>
      </c>
      <c r="K1326" s="20">
        <f t="shared" si="203"/>
        <v>-0.712704049436579</v>
      </c>
      <c r="L1326" s="19">
        <v>34755830</v>
      </c>
      <c r="M1326" s="19">
        <v>26032</v>
      </c>
    </row>
    <row r="1327" spans="2:13" ht="15.75" customHeight="1" hidden="1" outlineLevel="2">
      <c r="B1327" s="34" t="s">
        <v>490</v>
      </c>
      <c r="C1327" s="34" t="s">
        <v>491</v>
      </c>
      <c r="D1327" s="15">
        <v>42803</v>
      </c>
      <c r="E1327" s="16" t="s">
        <v>29</v>
      </c>
      <c r="F1327" s="17">
        <v>12</v>
      </c>
      <c r="G1327" s="18" t="e">
        <f>ROUNDUP(DATEDIF(D1327,$B$71,"d")/7,0)</f>
        <v>#VALUE!</v>
      </c>
      <c r="H1327" s="19">
        <v>909010</v>
      </c>
      <c r="I1327" s="19">
        <v>897</v>
      </c>
      <c r="J1327" s="19">
        <v>1198730</v>
      </c>
      <c r="K1327" s="20">
        <f t="shared" si="203"/>
        <v>-0.24168912098637724</v>
      </c>
      <c r="L1327" s="19">
        <v>35664440</v>
      </c>
      <c r="M1327" s="19">
        <v>26929</v>
      </c>
    </row>
    <row r="1328" spans="2:13" ht="15.75" customHeight="1" hidden="1" outlineLevel="2">
      <c r="B1328" s="34" t="s">
        <v>490</v>
      </c>
      <c r="C1328" s="34" t="s">
        <v>491</v>
      </c>
      <c r="D1328" s="15">
        <v>42803</v>
      </c>
      <c r="E1328" s="16" t="s">
        <v>29</v>
      </c>
      <c r="F1328" s="17">
        <v>8</v>
      </c>
      <c r="G1328" s="18" t="e">
        <f>ROUNDUP(DATEDIF(D1328,$B$77,"d")/7,0)</f>
        <v>#VALUE!</v>
      </c>
      <c r="H1328" s="19">
        <v>184580</v>
      </c>
      <c r="I1328" s="19">
        <v>183</v>
      </c>
      <c r="J1328" s="19">
        <v>909010</v>
      </c>
      <c r="K1328" s="20">
        <f t="shared" si="203"/>
        <v>-0.7969439280095929</v>
      </c>
      <c r="L1328" s="19">
        <v>35849020</v>
      </c>
      <c r="M1328" s="19">
        <v>27112</v>
      </c>
    </row>
    <row r="1329" spans="2:13" ht="15.75" customHeight="1" hidden="1" outlineLevel="2">
      <c r="B1329" s="34" t="s">
        <v>490</v>
      </c>
      <c r="C1329" s="34" t="s">
        <v>491</v>
      </c>
      <c r="D1329" s="15">
        <v>42803</v>
      </c>
      <c r="E1329" s="16" t="s">
        <v>29</v>
      </c>
      <c r="F1329" s="17">
        <v>2</v>
      </c>
      <c r="G1329" s="18" t="e">
        <f>ROUNDUP(DATEDIF(D1329,$B$82,"d")/7,0)</f>
        <v>#VALUE!</v>
      </c>
      <c r="H1329" s="19">
        <v>77760</v>
      </c>
      <c r="I1329" s="19">
        <v>104</v>
      </c>
      <c r="J1329" s="19">
        <v>184580</v>
      </c>
      <c r="K1329" s="20">
        <f t="shared" si="203"/>
        <v>-0.5787192545237837</v>
      </c>
      <c r="L1329" s="19">
        <v>36074060</v>
      </c>
      <c r="M1329" s="19">
        <v>27368</v>
      </c>
    </row>
    <row r="1330" spans="2:13" ht="15.75" customHeight="1" hidden="1" outlineLevel="2">
      <c r="B1330" s="30" t="s">
        <v>490</v>
      </c>
      <c r="C1330" s="30" t="s">
        <v>491</v>
      </c>
      <c r="D1330" s="53">
        <v>42803</v>
      </c>
      <c r="E1330" s="16" t="s">
        <v>29</v>
      </c>
      <c r="F1330" s="35">
        <v>3</v>
      </c>
      <c r="G1330" s="18" t="e">
        <f>ROUNDUP(DATEDIF(D1330,$B$89,"d")/7,0)</f>
        <v>#VALUE!</v>
      </c>
      <c r="H1330" s="19">
        <v>340280</v>
      </c>
      <c r="I1330" s="19">
        <v>521</v>
      </c>
      <c r="J1330" s="19">
        <v>77760</v>
      </c>
      <c r="K1330" s="20">
        <f t="shared" si="203"/>
        <v>3.376028806584362</v>
      </c>
      <c r="L1330" s="19">
        <v>36414340</v>
      </c>
      <c r="M1330" s="19">
        <v>27889</v>
      </c>
    </row>
    <row r="1331" spans="2:13" ht="15.75" customHeight="1" hidden="1" outlineLevel="2">
      <c r="B1331" s="30" t="s">
        <v>490</v>
      </c>
      <c r="C1331" s="30" t="s">
        <v>491</v>
      </c>
      <c r="D1331" s="53">
        <v>42803</v>
      </c>
      <c r="E1331" s="16" t="s">
        <v>29</v>
      </c>
      <c r="F1331" s="35">
        <v>3</v>
      </c>
      <c r="G1331" s="18" t="e">
        <f>ROUNDUP(DATEDIF(D1331,$B$91,"d")/7,0)</f>
        <v>#VALUE!</v>
      </c>
      <c r="H1331" s="19">
        <v>75990</v>
      </c>
      <c r="I1331" s="19">
        <v>88</v>
      </c>
      <c r="J1331" s="19">
        <v>340280</v>
      </c>
      <c r="K1331" s="20">
        <f t="shared" si="203"/>
        <v>-0.7766839073704008</v>
      </c>
      <c r="L1331" s="19">
        <v>36490330</v>
      </c>
      <c r="M1331" s="19">
        <v>27977</v>
      </c>
    </row>
    <row r="1332" spans="2:13" ht="15.75" customHeight="1" hidden="1" outlineLevel="2">
      <c r="B1332" s="30" t="s">
        <v>490</v>
      </c>
      <c r="C1332" s="30" t="s">
        <v>491</v>
      </c>
      <c r="D1332" s="53">
        <v>42803</v>
      </c>
      <c r="E1332" s="16" t="s">
        <v>29</v>
      </c>
      <c r="F1332" s="35">
        <v>1</v>
      </c>
      <c r="G1332" s="18" t="e">
        <f>ROUNDUP(DATEDIF(D1332,$B$131,"d")/7,0)</f>
        <v>#VALUE!</v>
      </c>
      <c r="H1332" s="19">
        <v>117000</v>
      </c>
      <c r="I1332" s="19">
        <v>249</v>
      </c>
      <c r="J1332" s="19"/>
      <c r="K1332" s="20">
        <f t="shared" si="203"/>
        <v>0</v>
      </c>
      <c r="L1332" s="19">
        <v>36637480</v>
      </c>
      <c r="M1332" s="19">
        <v>28294</v>
      </c>
    </row>
    <row r="1333" spans="2:13" ht="15.75" customHeight="1" hidden="1" outlineLevel="2">
      <c r="B1333" s="30" t="s">
        <v>490</v>
      </c>
      <c r="C1333" s="30" t="s">
        <v>491</v>
      </c>
      <c r="D1333" s="53">
        <v>42803</v>
      </c>
      <c r="E1333" s="16" t="s">
        <v>29</v>
      </c>
      <c r="F1333" s="35">
        <v>1</v>
      </c>
      <c r="G1333" s="18" t="e">
        <f>ROUNDUP(DATEDIF(D1333,$B$134,"d")/7,0)</f>
        <v>#VALUE!</v>
      </c>
      <c r="H1333" s="19">
        <v>13000</v>
      </c>
      <c r="I1333" s="19">
        <v>26</v>
      </c>
      <c r="J1333" s="19">
        <v>117000</v>
      </c>
      <c r="K1333" s="20">
        <f t="shared" si="203"/>
        <v>-0.8888888888888888</v>
      </c>
      <c r="L1333" s="19">
        <v>36650480</v>
      </c>
      <c r="M1333" s="19">
        <v>28320</v>
      </c>
    </row>
    <row r="1334" spans="1:13" s="28" customFormat="1" ht="15.75" customHeight="1" hidden="1" outlineLevel="1">
      <c r="A1334" s="28">
        <v>1</v>
      </c>
      <c r="B1334" s="23" t="s">
        <v>492</v>
      </c>
      <c r="C1334" s="23"/>
      <c r="D1334" s="60"/>
      <c r="E1334" s="24"/>
      <c r="F1334" s="26"/>
      <c r="G1334" s="26"/>
      <c r="H1334" s="23">
        <f>SUBTOTAL(9,'2017.01.02. - 2017.12.31.  alapadatok'!$H$1322:$H$1333)</f>
        <v>36475370</v>
      </c>
      <c r="I1334" s="23">
        <f>SUBTOTAL(9,'2017.01.02. - 2017.12.31.  alapadatok'!$I$1322:$I$1333)</f>
        <v>28102</v>
      </c>
      <c r="J1334" s="23"/>
      <c r="K1334" s="27"/>
      <c r="L1334" s="23"/>
      <c r="M1334" s="23"/>
    </row>
    <row r="1335" spans="2:13" ht="15.75" customHeight="1" hidden="1" outlineLevel="2">
      <c r="B1335" s="30" t="s">
        <v>493</v>
      </c>
      <c r="C1335" s="30" t="s">
        <v>494</v>
      </c>
      <c r="D1335" s="53">
        <v>43048</v>
      </c>
      <c r="E1335" s="16" t="s">
        <v>18</v>
      </c>
      <c r="F1335" s="35">
        <v>3</v>
      </c>
      <c r="G1335" s="18">
        <v>0</v>
      </c>
      <c r="H1335" s="19">
        <v>51350</v>
      </c>
      <c r="I1335" s="19">
        <v>65</v>
      </c>
      <c r="J1335" s="19"/>
      <c r="K1335" s="20"/>
      <c r="L1335" s="19">
        <v>411750</v>
      </c>
      <c r="M1335" s="19">
        <v>463</v>
      </c>
    </row>
    <row r="1336" spans="2:13" ht="15.75" customHeight="1" hidden="1" outlineLevel="2">
      <c r="B1336" s="30" t="s">
        <v>493</v>
      </c>
      <c r="C1336" s="30" t="s">
        <v>494</v>
      </c>
      <c r="D1336" s="53">
        <v>43048</v>
      </c>
      <c r="E1336" s="16" t="s">
        <v>18</v>
      </c>
      <c r="F1336" s="35">
        <v>11</v>
      </c>
      <c r="G1336" s="18" t="e">
        <f>ROUNDUP(DATEDIF(D1336,$B$219,"d")/7,0)</f>
        <v>#VALUE!</v>
      </c>
      <c r="H1336" s="54">
        <v>881845</v>
      </c>
      <c r="I1336" s="54">
        <v>742</v>
      </c>
      <c r="J1336" s="19"/>
      <c r="K1336" s="20"/>
      <c r="L1336" s="54">
        <v>1293595</v>
      </c>
      <c r="M1336" s="54">
        <v>1205</v>
      </c>
    </row>
    <row r="1337" spans="2:13" ht="15.75" customHeight="1" hidden="1" outlineLevel="2">
      <c r="B1337" s="30" t="s">
        <v>493</v>
      </c>
      <c r="C1337" s="30" t="s">
        <v>494</v>
      </c>
      <c r="D1337" s="53">
        <v>43048</v>
      </c>
      <c r="E1337" s="16" t="s">
        <v>18</v>
      </c>
      <c r="F1337" s="35">
        <v>11</v>
      </c>
      <c r="G1337" s="18" t="e">
        <f>ROUNDUP(DATEDIF(D1337,$B$222,"d")/7,0)</f>
        <v>#VALUE!</v>
      </c>
      <c r="H1337" s="19">
        <v>296690</v>
      </c>
      <c r="I1337" s="19">
        <v>312</v>
      </c>
      <c r="J1337" s="19">
        <v>881845</v>
      </c>
      <c r="K1337" s="20">
        <f aca="true" t="shared" si="204" ref="K1337:K1340">IF(J1337&lt;&gt;0,-(J1337-H1337)/J1337,"")</f>
        <v>-0.6635576546898831</v>
      </c>
      <c r="L1337" s="19">
        <v>2042630</v>
      </c>
      <c r="M1337" s="19">
        <v>1951</v>
      </c>
    </row>
    <row r="1338" spans="2:13" ht="15.75" customHeight="1" hidden="1" outlineLevel="2">
      <c r="B1338" s="34" t="s">
        <v>493</v>
      </c>
      <c r="C1338" s="34" t="s">
        <v>494</v>
      </c>
      <c r="D1338" s="15">
        <v>43048</v>
      </c>
      <c r="E1338" s="16" t="s">
        <v>18</v>
      </c>
      <c r="F1338" s="17">
        <v>11</v>
      </c>
      <c r="G1338" s="18" t="e">
        <f>ROUNDUP(DATEDIF(D1338,$B$226,"d")/7,0)</f>
        <v>#VALUE!</v>
      </c>
      <c r="H1338" s="19">
        <v>341310</v>
      </c>
      <c r="I1338" s="19">
        <v>302</v>
      </c>
      <c r="J1338" s="19">
        <v>296690</v>
      </c>
      <c r="K1338" s="20">
        <f t="shared" si="204"/>
        <v>0.1503926657453908</v>
      </c>
      <c r="L1338" s="19">
        <v>2635555</v>
      </c>
      <c r="M1338" s="19">
        <v>2508</v>
      </c>
    </row>
    <row r="1339" spans="2:13" ht="15.75" customHeight="1" hidden="1" outlineLevel="2">
      <c r="B1339" s="34" t="s">
        <v>493</v>
      </c>
      <c r="C1339" s="34" t="s">
        <v>494</v>
      </c>
      <c r="D1339" s="15">
        <v>43048</v>
      </c>
      <c r="E1339" s="16" t="s">
        <v>18</v>
      </c>
      <c r="F1339" s="17">
        <v>2</v>
      </c>
      <c r="G1339" s="18" t="e">
        <f>ROUNDUP(DATEDIF(D1339,$B$227,"d")/7,0)</f>
        <v>#VALUE!</v>
      </c>
      <c r="H1339" s="19">
        <v>173600</v>
      </c>
      <c r="I1339" s="19">
        <v>145</v>
      </c>
      <c r="J1339" s="19">
        <v>341310</v>
      </c>
      <c r="K1339" s="20">
        <f t="shared" si="204"/>
        <v>-0.4913714804722979</v>
      </c>
      <c r="L1339" s="19">
        <v>2809155</v>
      </c>
      <c r="M1339" s="19">
        <v>2653</v>
      </c>
    </row>
    <row r="1340" spans="2:13" ht="15.75" customHeight="1" hidden="1" outlineLevel="2">
      <c r="B1340" s="34" t="s">
        <v>493</v>
      </c>
      <c r="C1340" s="34" t="s">
        <v>494</v>
      </c>
      <c r="D1340" s="15">
        <v>43048</v>
      </c>
      <c r="E1340" s="16" t="s">
        <v>18</v>
      </c>
      <c r="F1340" s="17">
        <v>4</v>
      </c>
      <c r="G1340" s="18" t="e">
        <f>ROUNDUP(DATEDIF(D1340,$B$232,"d")/7,0)</f>
        <v>#VALUE!</v>
      </c>
      <c r="H1340" s="19">
        <v>107740</v>
      </c>
      <c r="I1340" s="19">
        <v>89</v>
      </c>
      <c r="J1340" s="19">
        <v>173600</v>
      </c>
      <c r="K1340" s="20">
        <f t="shared" si="204"/>
        <v>-0.3793778801843318</v>
      </c>
      <c r="L1340" s="19">
        <v>3113257</v>
      </c>
      <c r="M1340" s="19">
        <v>2935</v>
      </c>
    </row>
    <row r="1341" spans="1:13" s="28" customFormat="1" ht="15.75" customHeight="1" hidden="1" outlineLevel="1">
      <c r="A1341" s="28">
        <v>1</v>
      </c>
      <c r="B1341" s="37" t="s">
        <v>495</v>
      </c>
      <c r="C1341" s="37"/>
      <c r="D1341" s="23"/>
      <c r="E1341" s="24"/>
      <c r="F1341" s="25"/>
      <c r="G1341" s="26"/>
      <c r="H1341" s="23">
        <f>SUBTOTAL(9,'2017.01.02. - 2017.12.31.  alapadatok'!$H$1335:$H$1340)</f>
        <v>1852535</v>
      </c>
      <c r="I1341" s="23">
        <f>SUBTOTAL(9,'2017.01.02. - 2017.12.31.  alapadatok'!$I$1335:$I$1340)</f>
        <v>1655</v>
      </c>
      <c r="J1341" s="23"/>
      <c r="K1341" s="27"/>
      <c r="L1341" s="23"/>
      <c r="M1341" s="23"/>
    </row>
    <row r="1342" spans="2:13" ht="15.75" customHeight="1" hidden="1" outlineLevel="2">
      <c r="B1342" s="34" t="s">
        <v>496</v>
      </c>
      <c r="C1342" s="34" t="s">
        <v>497</v>
      </c>
      <c r="D1342" s="15">
        <v>42719</v>
      </c>
      <c r="E1342" s="16" t="s">
        <v>60</v>
      </c>
      <c r="F1342" s="17"/>
      <c r="G1342" s="18" t="e">
        <f>ROUNDUP(DATEDIF(D1342,$B$50,"d")/7,0)</f>
        <v>#VALUE!</v>
      </c>
      <c r="H1342" s="19">
        <v>71338985</v>
      </c>
      <c r="I1342" s="19">
        <v>46603</v>
      </c>
      <c r="J1342" s="19">
        <v>176642565</v>
      </c>
      <c r="K1342" s="20">
        <f aca="true" t="shared" si="205" ref="K1342:K1359">IF(J1342&lt;&gt;0,-(J1342-H1342)/J1342,"")</f>
        <v>-0.5961393280266283</v>
      </c>
      <c r="L1342" s="19">
        <v>931310645</v>
      </c>
      <c r="M1342" s="19">
        <v>636865</v>
      </c>
    </row>
    <row r="1343" spans="2:13" ht="15.75" customHeight="1" hidden="1" outlineLevel="2">
      <c r="B1343" s="34" t="s">
        <v>496</v>
      </c>
      <c r="C1343" s="34" t="s">
        <v>497</v>
      </c>
      <c r="D1343" s="15">
        <v>42719</v>
      </c>
      <c r="E1343" s="16" t="s">
        <v>60</v>
      </c>
      <c r="F1343" s="17"/>
      <c r="G1343" s="18" t="e">
        <f>ROUNDUP(DATEDIF(D1343,$B$52,"d")/7,0)</f>
        <v>#VALUE!</v>
      </c>
      <c r="H1343" s="19">
        <v>36405816</v>
      </c>
      <c r="I1343" s="19">
        <v>23231</v>
      </c>
      <c r="J1343" s="19">
        <v>71338985</v>
      </c>
      <c r="K1343" s="20">
        <f t="shared" si="205"/>
        <v>-0.4896785257037229</v>
      </c>
      <c r="L1343" s="19">
        <v>967519105</v>
      </c>
      <c r="M1343" s="19">
        <v>659955</v>
      </c>
    </row>
    <row r="1344" spans="2:13" ht="15.75" customHeight="1" hidden="1" outlineLevel="2">
      <c r="B1344" s="34" t="s">
        <v>496</v>
      </c>
      <c r="C1344" s="34" t="s">
        <v>497</v>
      </c>
      <c r="D1344" s="15">
        <v>42719</v>
      </c>
      <c r="E1344" s="16" t="s">
        <v>60</v>
      </c>
      <c r="F1344" s="17"/>
      <c r="G1344" s="18" t="e">
        <f aca="true" t="shared" si="206" ref="G1344:G1345">ROUNDUP(DATEDIF(D1344,$B$56,"d")/7,0)</f>
        <v>#VALUE!</v>
      </c>
      <c r="H1344" s="19">
        <v>20182826</v>
      </c>
      <c r="I1344" s="19">
        <v>12904</v>
      </c>
      <c r="J1344" s="19">
        <v>36405816</v>
      </c>
      <c r="K1344" s="20">
        <f t="shared" si="205"/>
        <v>-0.4456153379449042</v>
      </c>
      <c r="L1344" s="19">
        <v>987709831</v>
      </c>
      <c r="M1344" s="19">
        <v>672867</v>
      </c>
    </row>
    <row r="1345" spans="2:13" ht="15.75" customHeight="1" hidden="1" outlineLevel="2">
      <c r="B1345" s="34" t="s">
        <v>496</v>
      </c>
      <c r="C1345" s="34" t="s">
        <v>497</v>
      </c>
      <c r="D1345" s="15">
        <v>42719</v>
      </c>
      <c r="E1345" s="16" t="s">
        <v>60</v>
      </c>
      <c r="F1345" s="17"/>
      <c r="G1345" s="18" t="e">
        <f t="shared" si="206"/>
        <v>#VALUE!</v>
      </c>
      <c r="H1345" s="19">
        <v>12949860</v>
      </c>
      <c r="I1345" s="19">
        <v>8162</v>
      </c>
      <c r="J1345" s="19">
        <v>20182826</v>
      </c>
      <c r="K1345" s="20">
        <f t="shared" si="205"/>
        <v>-0.35837231119170326</v>
      </c>
      <c r="L1345" s="19">
        <v>1000706811</v>
      </c>
      <c r="M1345" s="19">
        <v>681078</v>
      </c>
    </row>
    <row r="1346" spans="2:13" ht="15.75" customHeight="1" hidden="1" outlineLevel="2">
      <c r="B1346" s="34" t="s">
        <v>496</v>
      </c>
      <c r="C1346" s="34" t="s">
        <v>497</v>
      </c>
      <c r="D1346" s="15">
        <v>42719</v>
      </c>
      <c r="E1346" s="16" t="s">
        <v>60</v>
      </c>
      <c r="F1346" s="17"/>
      <c r="G1346" s="18" t="e">
        <f>ROUNDUP(DATEDIF(D1346,$B$67,"d")/7,0)</f>
        <v>#VALUE!</v>
      </c>
      <c r="H1346" s="19">
        <v>12241425</v>
      </c>
      <c r="I1346" s="19">
        <v>8379</v>
      </c>
      <c r="J1346" s="19">
        <v>12949860</v>
      </c>
      <c r="K1346" s="20">
        <f t="shared" si="205"/>
        <v>-0.05470599682158726</v>
      </c>
      <c r="L1346" s="19">
        <v>1012954366</v>
      </c>
      <c r="M1346" s="19">
        <v>689464</v>
      </c>
    </row>
    <row r="1347" spans="2:13" ht="15.75" customHeight="1" hidden="1" outlineLevel="2">
      <c r="B1347" s="34" t="s">
        <v>496</v>
      </c>
      <c r="C1347" s="34" t="s">
        <v>497</v>
      </c>
      <c r="D1347" s="15">
        <v>42719</v>
      </c>
      <c r="E1347" s="16" t="s">
        <v>60</v>
      </c>
      <c r="F1347" s="17"/>
      <c r="G1347" s="18" t="e">
        <f>ROUNDUP(DATEDIF(D1347,$B$65,"d")/7,0)</f>
        <v>#VALUE!</v>
      </c>
      <c r="H1347" s="19">
        <v>5985830</v>
      </c>
      <c r="I1347" s="19">
        <v>3828</v>
      </c>
      <c r="J1347" s="19">
        <v>12241425</v>
      </c>
      <c r="K1347" s="20">
        <f t="shared" si="205"/>
        <v>-0.5110185292970385</v>
      </c>
      <c r="L1347" s="19">
        <v>1019094266</v>
      </c>
      <c r="M1347" s="19">
        <v>693407</v>
      </c>
    </row>
    <row r="1348" spans="2:13" ht="15.75" customHeight="1" hidden="1" outlineLevel="2">
      <c r="B1348" s="34" t="s">
        <v>496</v>
      </c>
      <c r="C1348" s="34" t="s">
        <v>497</v>
      </c>
      <c r="D1348" s="15">
        <v>42719</v>
      </c>
      <c r="E1348" s="16" t="s">
        <v>60</v>
      </c>
      <c r="F1348" s="17"/>
      <c r="G1348" s="18" t="e">
        <f>ROUNDUP(DATEDIF(D1348,$B$74,"d")/7,0)</f>
        <v>#VALUE!</v>
      </c>
      <c r="H1348" s="19">
        <v>3623270</v>
      </c>
      <c r="I1348" s="19">
        <v>2108</v>
      </c>
      <c r="J1348" s="19">
        <v>5985830</v>
      </c>
      <c r="K1348" s="20">
        <f t="shared" si="205"/>
        <v>-0.39469213124996866</v>
      </c>
      <c r="L1348" s="19">
        <v>1022717536</v>
      </c>
      <c r="M1348" s="19">
        <v>695515</v>
      </c>
    </row>
    <row r="1349" spans="2:13" ht="15.75" customHeight="1" hidden="1" outlineLevel="2">
      <c r="B1349" s="34" t="s">
        <v>496</v>
      </c>
      <c r="C1349" s="34" t="s">
        <v>497</v>
      </c>
      <c r="D1349" s="15">
        <v>42719</v>
      </c>
      <c r="E1349" s="16" t="s">
        <v>60</v>
      </c>
      <c r="F1349" s="17"/>
      <c r="G1349" s="18" t="e">
        <f>ROUNDUP(DATEDIF(D1349,$B$82,"d")/7,0)</f>
        <v>#VALUE!</v>
      </c>
      <c r="H1349" s="19">
        <v>2588080</v>
      </c>
      <c r="I1349" s="19">
        <v>1475</v>
      </c>
      <c r="J1349" s="19">
        <v>3623270</v>
      </c>
      <c r="K1349" s="20">
        <f t="shared" si="205"/>
        <v>-0.28570600590074713</v>
      </c>
      <c r="L1349" s="19">
        <v>1025305616</v>
      </c>
      <c r="M1349" s="19">
        <v>696990</v>
      </c>
    </row>
    <row r="1350" spans="2:13" ht="15.75" customHeight="1" hidden="1" outlineLevel="2">
      <c r="B1350" s="34" t="s">
        <v>496</v>
      </c>
      <c r="C1350" s="34" t="s">
        <v>497</v>
      </c>
      <c r="D1350" s="15">
        <v>42719</v>
      </c>
      <c r="E1350" s="16" t="s">
        <v>60</v>
      </c>
      <c r="F1350" s="17"/>
      <c r="G1350" s="18" t="e">
        <f>ROUNDUP(DATEDIF(D1350,$B$64,"d")/7,0)</f>
        <v>#VALUE!</v>
      </c>
      <c r="H1350" s="19">
        <v>984690</v>
      </c>
      <c r="I1350" s="19">
        <v>633</v>
      </c>
      <c r="J1350" s="19">
        <v>2588080</v>
      </c>
      <c r="K1350" s="20">
        <f t="shared" si="205"/>
        <v>-0.619528762634849</v>
      </c>
      <c r="L1350" s="19">
        <v>1026290306</v>
      </c>
      <c r="M1350" s="19">
        <v>697623</v>
      </c>
    </row>
    <row r="1351" spans="2:13" ht="15.75" customHeight="1" hidden="1" outlineLevel="2">
      <c r="B1351" s="34" t="s">
        <v>496</v>
      </c>
      <c r="C1351" s="34" t="s">
        <v>497</v>
      </c>
      <c r="D1351" s="15">
        <v>42719</v>
      </c>
      <c r="E1351" s="16" t="s">
        <v>60</v>
      </c>
      <c r="F1351" s="17"/>
      <c r="G1351" s="18" t="e">
        <f>ROUNDUP(DATEDIF(D1351,$B$73,"d")/7,0)</f>
        <v>#VALUE!</v>
      </c>
      <c r="H1351" s="19">
        <v>1132130</v>
      </c>
      <c r="I1351" s="19">
        <v>692</v>
      </c>
      <c r="J1351" s="19">
        <v>984690</v>
      </c>
      <c r="K1351" s="20">
        <f t="shared" si="205"/>
        <v>0.14973240309132824</v>
      </c>
      <c r="L1351" s="19">
        <v>1027422436</v>
      </c>
      <c r="M1351" s="19">
        <v>698315</v>
      </c>
    </row>
    <row r="1352" spans="2:13" ht="15.75" customHeight="1" hidden="1" outlineLevel="2">
      <c r="B1352" s="34" t="s">
        <v>496</v>
      </c>
      <c r="C1352" s="34" t="s">
        <v>497</v>
      </c>
      <c r="D1352" s="15">
        <v>42719</v>
      </c>
      <c r="E1352" s="16" t="s">
        <v>60</v>
      </c>
      <c r="F1352" s="17"/>
      <c r="G1352" s="18" t="e">
        <f>ROUNDUP(DATEDIF(D1352,$B$74,"d")/7,0)</f>
        <v>#VALUE!</v>
      </c>
      <c r="H1352" s="40">
        <v>747340</v>
      </c>
      <c r="I1352" s="40">
        <v>455</v>
      </c>
      <c r="J1352" s="19">
        <v>1132130</v>
      </c>
      <c r="K1352" s="20">
        <f t="shared" si="205"/>
        <v>-0.3398814623762289</v>
      </c>
      <c r="L1352" s="40">
        <v>1028169776</v>
      </c>
      <c r="M1352" s="40">
        <v>698770</v>
      </c>
    </row>
    <row r="1353" spans="2:13" ht="15.75" customHeight="1" hidden="1" outlineLevel="2">
      <c r="B1353" s="34" t="s">
        <v>496</v>
      </c>
      <c r="C1353" s="34" t="s">
        <v>497</v>
      </c>
      <c r="D1353" s="15">
        <v>42719</v>
      </c>
      <c r="E1353" s="16" t="s">
        <v>60</v>
      </c>
      <c r="F1353" s="17"/>
      <c r="G1353" s="18" t="e">
        <f>ROUNDUP(DATEDIF(D1353,$B$76,"d")/7,0)</f>
        <v>#VALUE!</v>
      </c>
      <c r="H1353" s="19">
        <v>352320</v>
      </c>
      <c r="I1353" s="19">
        <v>204</v>
      </c>
      <c r="J1353" s="19">
        <v>747340</v>
      </c>
      <c r="K1353" s="20">
        <f t="shared" si="205"/>
        <v>-0.528567987796719</v>
      </c>
      <c r="L1353" s="19">
        <v>1028522096</v>
      </c>
      <c r="M1353" s="19">
        <v>698974</v>
      </c>
    </row>
    <row r="1354" spans="2:13" ht="15.75" customHeight="1" hidden="1" outlineLevel="2">
      <c r="B1354" s="34" t="s">
        <v>496</v>
      </c>
      <c r="C1354" s="34" t="s">
        <v>497</v>
      </c>
      <c r="D1354" s="15">
        <v>42719</v>
      </c>
      <c r="E1354" s="16" t="s">
        <v>60</v>
      </c>
      <c r="F1354" s="17"/>
      <c r="G1354" s="18" t="e">
        <f>ROUNDUP(DATEDIF(D1354,$B$85,"d")/7,0)</f>
        <v>#VALUE!</v>
      </c>
      <c r="H1354" s="19">
        <v>303750</v>
      </c>
      <c r="I1354" s="19">
        <v>217</v>
      </c>
      <c r="J1354" s="19">
        <v>352320</v>
      </c>
      <c r="K1354" s="20">
        <f t="shared" si="205"/>
        <v>-0.13785762942779292</v>
      </c>
      <c r="L1354" s="19">
        <v>1028825846</v>
      </c>
      <c r="M1354" s="19">
        <v>699191</v>
      </c>
    </row>
    <row r="1355" spans="2:13" ht="15.75" customHeight="1" hidden="1" outlineLevel="2">
      <c r="B1355" s="34" t="s">
        <v>496</v>
      </c>
      <c r="C1355" s="34" t="s">
        <v>497</v>
      </c>
      <c r="D1355" s="15">
        <v>42719</v>
      </c>
      <c r="E1355" s="16" t="s">
        <v>60</v>
      </c>
      <c r="F1355" s="17"/>
      <c r="G1355" s="18" t="e">
        <f>ROUNDUP(DATEDIF(D1355,$B$71,"d")/7,0)</f>
        <v>#VALUE!</v>
      </c>
      <c r="H1355" s="19">
        <v>223621</v>
      </c>
      <c r="I1355" s="19">
        <v>169</v>
      </c>
      <c r="J1355" s="19">
        <v>303750</v>
      </c>
      <c r="K1355" s="20">
        <f t="shared" si="205"/>
        <v>-0.2637991769547325</v>
      </c>
      <c r="L1355" s="19">
        <v>1029049467</v>
      </c>
      <c r="M1355" s="19">
        <v>699360</v>
      </c>
    </row>
    <row r="1356" spans="2:13" ht="15.75" customHeight="1" hidden="1" outlineLevel="2">
      <c r="B1356" s="34" t="s">
        <v>496</v>
      </c>
      <c r="C1356" s="34" t="s">
        <v>497</v>
      </c>
      <c r="D1356" s="15">
        <v>42719</v>
      </c>
      <c r="E1356" s="16" t="s">
        <v>60</v>
      </c>
      <c r="F1356" s="17"/>
      <c r="G1356" s="18" t="e">
        <f>ROUNDUP(DATEDIF(D1356,$B$77,"d")/7,0)</f>
        <v>#VALUE!</v>
      </c>
      <c r="H1356" s="19">
        <v>275550</v>
      </c>
      <c r="I1356" s="19">
        <v>158</v>
      </c>
      <c r="J1356" s="19">
        <v>223621</v>
      </c>
      <c r="K1356" s="20">
        <f t="shared" si="205"/>
        <v>0.23221879877113508</v>
      </c>
      <c r="L1356" s="19">
        <v>1029325017</v>
      </c>
      <c r="M1356" s="19">
        <v>699518</v>
      </c>
    </row>
    <row r="1357" spans="2:13" ht="15.75" customHeight="1" hidden="1" outlineLevel="2">
      <c r="B1357" s="34" t="s">
        <v>496</v>
      </c>
      <c r="C1357" s="34" t="s">
        <v>497</v>
      </c>
      <c r="D1357" s="15">
        <v>42719</v>
      </c>
      <c r="E1357" s="16" t="s">
        <v>60</v>
      </c>
      <c r="F1357" s="17"/>
      <c r="G1357" s="18" t="e">
        <f>ROUNDUP(DATEDIF(D1357,$B$82,"d")/7,0)</f>
        <v>#VALUE!</v>
      </c>
      <c r="H1357" s="19">
        <v>238240</v>
      </c>
      <c r="I1357" s="19">
        <v>182</v>
      </c>
      <c r="J1357" s="19">
        <v>275550</v>
      </c>
      <c r="K1357" s="20">
        <f t="shared" si="205"/>
        <v>-0.1354019234258755</v>
      </c>
      <c r="L1357" s="19">
        <v>1029563257</v>
      </c>
      <c r="M1357" s="19">
        <v>699700</v>
      </c>
    </row>
    <row r="1358" spans="2:13" ht="15.75" customHeight="1" hidden="1" outlineLevel="2">
      <c r="B1358" s="34" t="s">
        <v>496</v>
      </c>
      <c r="C1358" s="34" t="s">
        <v>497</v>
      </c>
      <c r="D1358" s="15">
        <v>42719</v>
      </c>
      <c r="E1358" s="16" t="s">
        <v>60</v>
      </c>
      <c r="F1358" s="17"/>
      <c r="G1358" s="18" t="e">
        <f>ROUNDUP(DATEDIF(D1358,$B$89,"d")/7,0)</f>
        <v>#VALUE!</v>
      </c>
      <c r="H1358" s="19">
        <v>76110</v>
      </c>
      <c r="I1358" s="19">
        <v>43</v>
      </c>
      <c r="J1358" s="19">
        <v>238240</v>
      </c>
      <c r="K1358" s="20">
        <f t="shared" si="205"/>
        <v>-0.6805322364002686</v>
      </c>
      <c r="L1358" s="19">
        <v>1029639367</v>
      </c>
      <c r="M1358" s="19">
        <v>699743</v>
      </c>
    </row>
    <row r="1359" spans="2:13" ht="15.75" customHeight="1" hidden="1" outlineLevel="2">
      <c r="B1359" s="34" t="s">
        <v>496</v>
      </c>
      <c r="C1359" s="34" t="s">
        <v>497</v>
      </c>
      <c r="D1359" s="15">
        <v>42719</v>
      </c>
      <c r="E1359" s="16" t="s">
        <v>60</v>
      </c>
      <c r="F1359" s="17"/>
      <c r="G1359" s="18" t="e">
        <f>ROUNDUP(DATEDIF(D1359,$B$91,"d")/7,0)</f>
        <v>#VALUE!</v>
      </c>
      <c r="H1359" s="19">
        <v>76380</v>
      </c>
      <c r="I1359" s="19">
        <v>73</v>
      </c>
      <c r="J1359" s="19">
        <v>76110</v>
      </c>
      <c r="K1359" s="20">
        <f t="shared" si="205"/>
        <v>0.0035474970437524636</v>
      </c>
      <c r="L1359" s="19">
        <v>1029715747</v>
      </c>
      <c r="M1359" s="19">
        <v>699816</v>
      </c>
    </row>
    <row r="1360" spans="2:13" ht="15.75" customHeight="1" hidden="1" outlineLevel="2">
      <c r="B1360" s="34" t="s">
        <v>496</v>
      </c>
      <c r="C1360" s="34" t="s">
        <v>497</v>
      </c>
      <c r="D1360" s="15">
        <v>42719</v>
      </c>
      <c r="E1360" s="16" t="s">
        <v>60</v>
      </c>
      <c r="F1360" s="17"/>
      <c r="G1360" s="18" t="e">
        <f>ROUNDUP(DATEDIF(D1360,$B$43,"d")/7,0)</f>
        <v>#VALUE!</v>
      </c>
      <c r="H1360" s="19">
        <v>40811504</v>
      </c>
      <c r="I1360" s="19">
        <v>27625</v>
      </c>
      <c r="J1360" s="19"/>
      <c r="K1360" s="20"/>
      <c r="L1360" s="19"/>
      <c r="M1360" s="19"/>
    </row>
    <row r="1361" spans="1:13" s="28" customFormat="1" ht="15.75" customHeight="1" hidden="1" outlineLevel="1">
      <c r="A1361" s="28">
        <v>1</v>
      </c>
      <c r="B1361" s="37" t="s">
        <v>498</v>
      </c>
      <c r="C1361" s="37"/>
      <c r="D1361" s="23"/>
      <c r="E1361" s="24"/>
      <c r="F1361" s="25"/>
      <c r="G1361" s="26"/>
      <c r="H1361" s="23">
        <f>SUBTOTAL(9,'2017.01.02. - 2017.12.31.  alapadatok'!$H$1342:$H$1360)</f>
        <v>210537727</v>
      </c>
      <c r="I1361" s="23">
        <f>SUBTOTAL(9,'2017.01.02. - 2017.12.31.  alapadatok'!$I$1342:$I$1360)</f>
        <v>137141</v>
      </c>
      <c r="J1361" s="23"/>
      <c r="K1361" s="27"/>
      <c r="L1361" s="23"/>
      <c r="M1361" s="23"/>
    </row>
    <row r="1362" spans="2:13" ht="15.75" customHeight="1" hidden="1" outlineLevel="2">
      <c r="B1362" s="34" t="s">
        <v>499</v>
      </c>
      <c r="C1362" s="34" t="s">
        <v>500</v>
      </c>
      <c r="D1362" s="15">
        <v>42901</v>
      </c>
      <c r="E1362" s="16" t="s">
        <v>44</v>
      </c>
      <c r="F1362" s="17">
        <v>51</v>
      </c>
      <c r="G1362" s="18" t="e">
        <f>ROUNDUP(DATEDIF(D1362,$B$123,"d")/7,0)</f>
        <v>#VALUE!</v>
      </c>
      <c r="H1362" s="19">
        <v>50264813</v>
      </c>
      <c r="I1362" s="19">
        <v>36474</v>
      </c>
      <c r="J1362" s="19"/>
      <c r="K1362" s="20">
        <f aca="true" t="shared" si="207" ref="K1362:K1369">IF(J1362&lt;&gt;0,-(J1362-H1362)/J1362,"")</f>
        <v>0</v>
      </c>
      <c r="L1362" s="19">
        <v>50264813</v>
      </c>
      <c r="M1362" s="19">
        <v>36474</v>
      </c>
    </row>
    <row r="1363" spans="2:13" ht="15.75" customHeight="1" hidden="1" outlineLevel="2">
      <c r="B1363" s="34" t="s">
        <v>499</v>
      </c>
      <c r="C1363" s="34" t="s">
        <v>500</v>
      </c>
      <c r="D1363" s="15">
        <v>42901</v>
      </c>
      <c r="E1363" s="16" t="s">
        <v>44</v>
      </c>
      <c r="F1363" s="17">
        <v>51</v>
      </c>
      <c r="G1363" s="18" t="e">
        <f>ROUNDUP(DATEDIF(D1363,$B$122,"d")/7,0)</f>
        <v>#VALUE!</v>
      </c>
      <c r="H1363" s="19">
        <v>33096864</v>
      </c>
      <c r="I1363" s="19">
        <v>24630</v>
      </c>
      <c r="J1363" s="19">
        <v>50264813</v>
      </c>
      <c r="K1363" s="20">
        <f t="shared" si="207"/>
        <v>-0.34155004217363744</v>
      </c>
      <c r="L1363" s="19">
        <v>83361677</v>
      </c>
      <c r="M1363" s="19">
        <v>61104</v>
      </c>
    </row>
    <row r="1364" spans="2:13" ht="15.75" customHeight="1" hidden="1" outlineLevel="2">
      <c r="B1364" s="34" t="s">
        <v>499</v>
      </c>
      <c r="C1364" s="34" t="s">
        <v>500</v>
      </c>
      <c r="D1364" s="15">
        <v>42901</v>
      </c>
      <c r="E1364" s="16" t="s">
        <v>44</v>
      </c>
      <c r="F1364" s="17">
        <v>51</v>
      </c>
      <c r="G1364" s="18" t="e">
        <f aca="true" t="shared" si="208" ref="G1364:G1365">ROUNDUP(DATEDIF(D1364,$B$128,"d")/7,0)</f>
        <v>#VALUE!</v>
      </c>
      <c r="H1364" s="19">
        <v>22594169</v>
      </c>
      <c r="I1364" s="19">
        <v>16388</v>
      </c>
      <c r="J1364" s="19">
        <v>33096864</v>
      </c>
      <c r="K1364" s="20">
        <f t="shared" si="207"/>
        <v>-0.3173320287988614</v>
      </c>
      <c r="L1364" s="19">
        <v>105955846</v>
      </c>
      <c r="M1364" s="19">
        <v>77492</v>
      </c>
    </row>
    <row r="1365" spans="2:13" ht="15.75" customHeight="1" hidden="1" outlineLevel="2">
      <c r="B1365" s="34" t="s">
        <v>499</v>
      </c>
      <c r="C1365" s="34" t="s">
        <v>500</v>
      </c>
      <c r="D1365" s="15">
        <v>42901</v>
      </c>
      <c r="E1365" s="16" t="s">
        <v>44</v>
      </c>
      <c r="F1365" s="17">
        <v>51</v>
      </c>
      <c r="G1365" s="18" t="e">
        <f t="shared" si="208"/>
        <v>#VALUE!</v>
      </c>
      <c r="H1365" s="19">
        <v>14574745</v>
      </c>
      <c r="I1365" s="19">
        <v>10424</v>
      </c>
      <c r="J1365" s="19">
        <v>22594169</v>
      </c>
      <c r="K1365" s="20">
        <f t="shared" si="207"/>
        <v>-0.35493334585573827</v>
      </c>
      <c r="L1365" s="19">
        <v>120530591</v>
      </c>
      <c r="M1365" s="19">
        <v>87916</v>
      </c>
    </row>
    <row r="1366" spans="2:13" ht="15.75" customHeight="1" hidden="1" outlineLevel="2">
      <c r="B1366" s="34" t="s">
        <v>499</v>
      </c>
      <c r="C1366" s="34" t="s">
        <v>500</v>
      </c>
      <c r="D1366" s="15">
        <v>42901</v>
      </c>
      <c r="E1366" s="16" t="s">
        <v>44</v>
      </c>
      <c r="F1366" s="17">
        <v>51</v>
      </c>
      <c r="G1366" s="18" t="e">
        <f>ROUNDUP(DATEDIF(D1366,$B$131,"d")/7,0)</f>
        <v>#VALUE!</v>
      </c>
      <c r="H1366" s="19">
        <v>7544446</v>
      </c>
      <c r="I1366" s="19">
        <v>5365</v>
      </c>
      <c r="J1366" s="19">
        <v>14574745</v>
      </c>
      <c r="K1366" s="20">
        <f t="shared" si="207"/>
        <v>-0.48236171541937783</v>
      </c>
      <c r="L1366" s="19">
        <v>128075037</v>
      </c>
      <c r="M1366" s="19">
        <v>93281</v>
      </c>
    </row>
    <row r="1367" spans="2:13" ht="15.75" customHeight="1" hidden="1" outlineLevel="2">
      <c r="B1367" s="85" t="s">
        <v>499</v>
      </c>
      <c r="C1367" s="44" t="s">
        <v>500</v>
      </c>
      <c r="D1367" s="66">
        <v>42901</v>
      </c>
      <c r="E1367" s="65" t="s">
        <v>44</v>
      </c>
      <c r="F1367" s="31">
        <v>51</v>
      </c>
      <c r="G1367" s="18" t="e">
        <f>ROUNDUP(DATEDIF(D1367,$B$134,"d")/7,0)</f>
        <v>#VALUE!</v>
      </c>
      <c r="H1367" s="56">
        <v>4028244</v>
      </c>
      <c r="I1367" s="56">
        <v>2971</v>
      </c>
      <c r="J1367" s="56">
        <v>7544446</v>
      </c>
      <c r="K1367" s="20">
        <f t="shared" si="207"/>
        <v>-0.4660649701780621</v>
      </c>
      <c r="L1367" s="19">
        <v>132103281</v>
      </c>
      <c r="M1367" s="19">
        <v>96252</v>
      </c>
    </row>
    <row r="1368" spans="2:13" ht="15.75" customHeight="1" hidden="1" outlineLevel="2">
      <c r="B1368" s="85" t="s">
        <v>499</v>
      </c>
      <c r="C1368" s="44" t="s">
        <v>500</v>
      </c>
      <c r="D1368" s="66">
        <v>42901</v>
      </c>
      <c r="E1368" s="65" t="s">
        <v>44</v>
      </c>
      <c r="F1368" s="31">
        <v>51</v>
      </c>
      <c r="G1368" s="18" t="e">
        <f aca="true" t="shared" si="209" ref="G1368:G1369">ROUNDUP(DATEDIF(D1368,$B$140,"d")/7,0)</f>
        <v>#VALUE!</v>
      </c>
      <c r="H1368" s="56">
        <v>1392390</v>
      </c>
      <c r="I1368" s="56">
        <v>964</v>
      </c>
      <c r="J1368" s="56">
        <v>4028244</v>
      </c>
      <c r="K1368" s="20">
        <f t="shared" si="207"/>
        <v>-0.6543431827863456</v>
      </c>
      <c r="L1368" s="19">
        <v>133495671</v>
      </c>
      <c r="M1368" s="19">
        <v>97216</v>
      </c>
    </row>
    <row r="1369" spans="2:13" ht="15.75" customHeight="1" hidden="1" outlineLevel="2">
      <c r="B1369" s="85" t="s">
        <v>499</v>
      </c>
      <c r="C1369" s="44" t="s">
        <v>500</v>
      </c>
      <c r="D1369" s="66">
        <v>42901</v>
      </c>
      <c r="E1369" s="65" t="s">
        <v>44</v>
      </c>
      <c r="F1369" s="31">
        <v>51</v>
      </c>
      <c r="G1369" s="18" t="e">
        <f t="shared" si="209"/>
        <v>#VALUE!</v>
      </c>
      <c r="H1369" s="19">
        <v>935770</v>
      </c>
      <c r="I1369" s="19">
        <v>606</v>
      </c>
      <c r="J1369" s="56">
        <v>1392390</v>
      </c>
      <c r="K1369" s="20">
        <f t="shared" si="207"/>
        <v>-0.32793972952980127</v>
      </c>
      <c r="L1369" s="19">
        <v>134431441</v>
      </c>
      <c r="M1369" s="19">
        <v>97822</v>
      </c>
    </row>
    <row r="1370" spans="1:13" s="28" customFormat="1" ht="15.75" customHeight="1" hidden="1" outlineLevel="1">
      <c r="A1370" s="28">
        <v>1</v>
      </c>
      <c r="B1370" s="57" t="s">
        <v>501</v>
      </c>
      <c r="C1370" s="46"/>
      <c r="D1370" s="23"/>
      <c r="E1370" s="23"/>
      <c r="F1370" s="25"/>
      <c r="G1370" s="26"/>
      <c r="H1370" s="23">
        <f>SUBTOTAL(9,'2017.01.02. - 2017.12.31.  alapadatok'!$H$1362:$H$1369)</f>
        <v>134431441</v>
      </c>
      <c r="I1370" s="23">
        <f>SUBTOTAL(9,'2017.01.02. - 2017.12.31.  alapadatok'!$I$1362:$I$1369)</f>
        <v>97822</v>
      </c>
      <c r="J1370" s="62"/>
      <c r="K1370" s="27"/>
      <c r="L1370" s="23"/>
      <c r="M1370" s="23"/>
    </row>
    <row r="1371" spans="2:13" ht="15.75" customHeight="1" hidden="1" outlineLevel="2">
      <c r="B1371" s="85" t="s">
        <v>502</v>
      </c>
      <c r="C1371" s="44" t="s">
        <v>503</v>
      </c>
      <c r="D1371" s="66">
        <v>43069</v>
      </c>
      <c r="E1371" s="65" t="s">
        <v>18</v>
      </c>
      <c r="F1371" s="31">
        <v>35</v>
      </c>
      <c r="G1371" s="35" t="e">
        <f>ROUNDUP(DATEDIF(D1371,$B$227,"d")/7,0)</f>
        <v>#VALUE!</v>
      </c>
      <c r="H1371" s="19">
        <v>3705045</v>
      </c>
      <c r="I1371" s="48">
        <v>2996</v>
      </c>
      <c r="J1371" s="30"/>
      <c r="K1371" s="30"/>
      <c r="L1371" s="30">
        <v>3705045</v>
      </c>
      <c r="M1371" s="30">
        <v>2996</v>
      </c>
    </row>
    <row r="1372" spans="2:13" ht="15.75" customHeight="1" hidden="1" outlineLevel="2">
      <c r="B1372" s="34" t="s">
        <v>502</v>
      </c>
      <c r="C1372" s="34" t="s">
        <v>503</v>
      </c>
      <c r="D1372" s="15">
        <v>43069</v>
      </c>
      <c r="E1372" s="16" t="s">
        <v>18</v>
      </c>
      <c r="F1372" s="17">
        <v>28</v>
      </c>
      <c r="G1372" s="35" t="e">
        <f>ROUNDUP(DATEDIF(D1372,$B$232,"d")/7,0)</f>
        <v>#VALUE!</v>
      </c>
      <c r="H1372" s="19">
        <v>5167320</v>
      </c>
      <c r="I1372" s="19">
        <v>4875</v>
      </c>
      <c r="J1372" s="19">
        <v>3705045</v>
      </c>
      <c r="K1372" s="20">
        <f aca="true" t="shared" si="210" ref="K1372:K1375">IF(J1372&lt;&gt;0,-(J1372-H1372)/J1372,"")</f>
        <v>0.39467131978154113</v>
      </c>
      <c r="L1372" s="19">
        <v>10955685</v>
      </c>
      <c r="M1372" s="19">
        <v>10024</v>
      </c>
    </row>
    <row r="1373" spans="2:13" ht="15.75" customHeight="1" hidden="1" outlineLevel="2">
      <c r="B1373" s="34" t="s">
        <v>502</v>
      </c>
      <c r="C1373" s="34" t="s">
        <v>503</v>
      </c>
      <c r="D1373" s="15">
        <v>43069</v>
      </c>
      <c r="E1373" s="16" t="s">
        <v>18</v>
      </c>
      <c r="F1373" s="17">
        <v>15</v>
      </c>
      <c r="G1373" s="18" t="e">
        <f>ROUNDUP(DATEDIF(D1373,$B$237,"d")/7,0)</f>
        <v>#VALUE!</v>
      </c>
      <c r="H1373" s="19">
        <v>2217705</v>
      </c>
      <c r="I1373" s="19">
        <v>1996</v>
      </c>
      <c r="J1373" s="19">
        <v>5167320</v>
      </c>
      <c r="K1373" s="20">
        <f t="shared" si="210"/>
        <v>-0.5708210445646873</v>
      </c>
      <c r="L1373" s="19">
        <v>13267080</v>
      </c>
      <c r="M1373" s="19">
        <v>12089</v>
      </c>
    </row>
    <row r="1374" spans="2:13" ht="15.75" customHeight="1" hidden="1" outlineLevel="2">
      <c r="B1374" s="34" t="s">
        <v>502</v>
      </c>
      <c r="C1374" s="34" t="s">
        <v>503</v>
      </c>
      <c r="D1374" s="15">
        <v>43069</v>
      </c>
      <c r="E1374" s="16" t="s">
        <v>18</v>
      </c>
      <c r="F1374" s="17">
        <v>15</v>
      </c>
      <c r="G1374" s="18" t="e">
        <f>ROUNDUP(DATEDIF(D1374,$B$239,"d")/7,0)</f>
        <v>#VALUE!</v>
      </c>
      <c r="H1374" s="19">
        <v>1751140</v>
      </c>
      <c r="I1374" s="19">
        <v>1749</v>
      </c>
      <c r="J1374" s="19">
        <v>2217705</v>
      </c>
      <c r="K1374" s="20">
        <f t="shared" si="210"/>
        <v>-0.2103819038149799</v>
      </c>
      <c r="L1374" s="19">
        <v>15018220</v>
      </c>
      <c r="M1374" s="19">
        <v>13838</v>
      </c>
    </row>
    <row r="1375" spans="2:13" ht="15.75" customHeight="1" hidden="1" outlineLevel="2">
      <c r="B1375" s="34" t="s">
        <v>502</v>
      </c>
      <c r="C1375" s="34" t="s">
        <v>503</v>
      </c>
      <c r="D1375" s="15">
        <v>43069</v>
      </c>
      <c r="E1375" s="16" t="s">
        <v>18</v>
      </c>
      <c r="F1375" s="17">
        <v>13</v>
      </c>
      <c r="G1375" s="18" t="e">
        <f>ROUNDUP(DATEDIF(D1375,$B$284,"d")/7,0)</f>
        <v>#VALUE!</v>
      </c>
      <c r="H1375" s="19">
        <v>424375</v>
      </c>
      <c r="I1375" s="19">
        <v>321</v>
      </c>
      <c r="J1375" s="19">
        <v>1326750</v>
      </c>
      <c r="K1375" s="20">
        <f t="shared" si="210"/>
        <v>-0.6801394384774826</v>
      </c>
      <c r="L1375" s="19">
        <v>15574975</v>
      </c>
      <c r="M1375" s="19">
        <v>14280</v>
      </c>
    </row>
    <row r="1376" spans="1:13" s="28" customFormat="1" ht="15.75" customHeight="1" hidden="1" outlineLevel="1">
      <c r="A1376" s="28">
        <v>1</v>
      </c>
      <c r="B1376" s="37" t="s">
        <v>504</v>
      </c>
      <c r="C1376" s="37"/>
      <c r="D1376" s="23"/>
      <c r="E1376" s="24"/>
      <c r="F1376" s="25"/>
      <c r="G1376" s="26"/>
      <c r="H1376" s="23">
        <f>SUBTOTAL(9,'2017.01.02. - 2017.12.31.  alapadatok'!$H$1371:$H$1375)</f>
        <v>13265585</v>
      </c>
      <c r="I1376" s="23">
        <f>SUBTOTAL(9,'2017.01.02. - 2017.12.31.  alapadatok'!$I$1371:$I$1375)</f>
        <v>11937</v>
      </c>
      <c r="J1376" s="23"/>
      <c r="K1376" s="27"/>
      <c r="L1376" s="23"/>
      <c r="M1376" s="23"/>
    </row>
    <row r="1377" spans="2:13" ht="15.75" customHeight="1" hidden="1" outlineLevel="2">
      <c r="B1377" s="34" t="s">
        <v>505</v>
      </c>
      <c r="C1377" s="34" t="s">
        <v>506</v>
      </c>
      <c r="D1377" s="15">
        <v>43062</v>
      </c>
      <c r="E1377" s="16" t="s">
        <v>33</v>
      </c>
      <c r="F1377" s="17"/>
      <c r="G1377" s="18" t="e">
        <f>ROUNDUP(DATEDIF(D1377,$B$226,"d")/7,0)</f>
        <v>#VALUE!</v>
      </c>
      <c r="H1377" s="19">
        <v>11004735</v>
      </c>
      <c r="I1377" s="19">
        <v>7562</v>
      </c>
      <c r="J1377" s="19"/>
      <c r="K1377" s="20">
        <f aca="true" t="shared" si="211" ref="K1377:K1382">IF(J1377&lt;&gt;0,-(J1377-H1377)/J1377,"")</f>
        <v>0</v>
      </c>
      <c r="L1377" s="19">
        <v>11004735</v>
      </c>
      <c r="M1377" s="19">
        <v>7562</v>
      </c>
    </row>
    <row r="1378" spans="2:13" ht="15.75" customHeight="1" hidden="1" outlineLevel="2">
      <c r="B1378" s="34" t="s">
        <v>505</v>
      </c>
      <c r="C1378" s="34" t="s">
        <v>506</v>
      </c>
      <c r="D1378" s="15">
        <v>43062</v>
      </c>
      <c r="E1378" s="16" t="s">
        <v>33</v>
      </c>
      <c r="F1378" s="17"/>
      <c r="G1378" s="18" t="e">
        <f>ROUNDUP(DATEDIF(D1378,$B$227,"d")/7,0)</f>
        <v>#VALUE!</v>
      </c>
      <c r="H1378" s="19">
        <v>7331690</v>
      </c>
      <c r="I1378" s="19">
        <v>4688</v>
      </c>
      <c r="J1378" s="19">
        <v>11004735</v>
      </c>
      <c r="K1378" s="20">
        <f t="shared" si="211"/>
        <v>-0.3337695092158057</v>
      </c>
      <c r="L1378" s="19">
        <v>18336425</v>
      </c>
      <c r="M1378" s="19">
        <v>12250</v>
      </c>
    </row>
    <row r="1379" spans="2:13" ht="15.75" customHeight="1" hidden="1" outlineLevel="2">
      <c r="B1379" s="34" t="s">
        <v>505</v>
      </c>
      <c r="C1379" s="34" t="s">
        <v>506</v>
      </c>
      <c r="D1379" s="15">
        <v>43062</v>
      </c>
      <c r="E1379" s="16" t="s">
        <v>33</v>
      </c>
      <c r="F1379" s="17"/>
      <c r="G1379" s="18" t="e">
        <f>ROUNDUP(DATEDIF(D1379,$B$232,"d")/7,0)</f>
        <v>#VALUE!</v>
      </c>
      <c r="H1379" s="19">
        <v>8340200</v>
      </c>
      <c r="I1379" s="19">
        <v>5439</v>
      </c>
      <c r="J1379" s="19">
        <v>7331690</v>
      </c>
      <c r="K1379" s="20">
        <f t="shared" si="211"/>
        <v>0.13755491571520345</v>
      </c>
      <c r="L1379" s="19">
        <v>28662725</v>
      </c>
      <c r="M1379" s="19">
        <v>19065</v>
      </c>
    </row>
    <row r="1380" spans="2:13" ht="15.75" customHeight="1" hidden="1" outlineLevel="2">
      <c r="B1380" s="34" t="s">
        <v>505</v>
      </c>
      <c r="C1380" s="34" t="s">
        <v>506</v>
      </c>
      <c r="D1380" s="15">
        <v>43062</v>
      </c>
      <c r="E1380" s="16" t="s">
        <v>33</v>
      </c>
      <c r="F1380" s="17"/>
      <c r="G1380" s="18" t="e">
        <f>ROUNDUP(DATEDIF(D1380,$B$237,"d")/7,0)</f>
        <v>#VALUE!</v>
      </c>
      <c r="H1380" s="19">
        <v>5206500</v>
      </c>
      <c r="I1380" s="19">
        <v>3437</v>
      </c>
      <c r="J1380" s="19">
        <v>8340200</v>
      </c>
      <c r="K1380" s="20">
        <f t="shared" si="211"/>
        <v>-0.37573439485863647</v>
      </c>
      <c r="L1380" s="19">
        <v>33869225</v>
      </c>
      <c r="M1380" s="19">
        <v>22502</v>
      </c>
    </row>
    <row r="1381" spans="2:13" ht="15.75" customHeight="1" hidden="1" outlineLevel="2">
      <c r="B1381" s="34" t="s">
        <v>505</v>
      </c>
      <c r="C1381" s="34" t="s">
        <v>506</v>
      </c>
      <c r="D1381" s="15">
        <v>43062</v>
      </c>
      <c r="E1381" s="16" t="s">
        <v>33</v>
      </c>
      <c r="F1381" s="17"/>
      <c r="G1381" s="18" t="e">
        <f>ROUNDUP(DATEDIF(D1381,$B$239,"d")/7,0)</f>
        <v>#VALUE!</v>
      </c>
      <c r="H1381" s="19">
        <v>2954725</v>
      </c>
      <c r="I1381" s="19">
        <v>1985</v>
      </c>
      <c r="J1381" s="19">
        <v>5206500</v>
      </c>
      <c r="K1381" s="20">
        <f t="shared" si="211"/>
        <v>-0.4324930375492173</v>
      </c>
      <c r="L1381" s="19">
        <v>36823950</v>
      </c>
      <c r="M1381" s="19">
        <v>24487</v>
      </c>
    </row>
    <row r="1382" spans="2:13" ht="15.75" customHeight="1" hidden="1" outlineLevel="2">
      <c r="B1382" s="34" t="s">
        <v>505</v>
      </c>
      <c r="C1382" s="34" t="s">
        <v>506</v>
      </c>
      <c r="D1382" s="15">
        <v>43062</v>
      </c>
      <c r="E1382" s="16" t="s">
        <v>33</v>
      </c>
      <c r="F1382" s="17"/>
      <c r="G1382" s="18" t="e">
        <f>ROUNDUP(DATEDIF(D1382,$B$284,"d")/7,0)</f>
        <v>#VALUE!</v>
      </c>
      <c r="H1382" s="19">
        <v>1970715</v>
      </c>
      <c r="I1382" s="19">
        <v>1185</v>
      </c>
      <c r="J1382" s="19"/>
      <c r="K1382" s="20">
        <f t="shared" si="211"/>
        <v>0</v>
      </c>
      <c r="L1382" s="19">
        <v>38794665</v>
      </c>
      <c r="M1382" s="19">
        <v>25672</v>
      </c>
    </row>
    <row r="1383" spans="1:13" s="28" customFormat="1" ht="15.75" customHeight="1" hidden="1" outlineLevel="1">
      <c r="A1383" s="28">
        <v>1</v>
      </c>
      <c r="B1383" s="37" t="s">
        <v>507</v>
      </c>
      <c r="C1383" s="37"/>
      <c r="D1383" s="23"/>
      <c r="E1383" s="24"/>
      <c r="F1383" s="25"/>
      <c r="G1383" s="26"/>
      <c r="H1383" s="23">
        <f>SUBTOTAL(9,'2017.01.02. - 2017.12.31.  alapadatok'!$H$1377:$H$1382)</f>
        <v>36808565</v>
      </c>
      <c r="I1383" s="23">
        <f>SUBTOTAL(9,'2017.01.02. - 2017.12.31.  alapadatok'!$I$1377:$I$1382)</f>
        <v>24296</v>
      </c>
      <c r="J1383" s="23"/>
      <c r="K1383" s="27"/>
      <c r="L1383" s="23"/>
      <c r="M1383" s="23"/>
    </row>
    <row r="1384" spans="2:13" ht="15.75" customHeight="1" hidden="1" outlineLevel="2">
      <c r="B1384" s="34" t="s">
        <v>508</v>
      </c>
      <c r="C1384" s="34" t="s">
        <v>509</v>
      </c>
      <c r="D1384" s="15">
        <v>42796</v>
      </c>
      <c r="E1384" s="16" t="s">
        <v>18</v>
      </c>
      <c r="F1384" s="17">
        <v>4</v>
      </c>
      <c r="G1384" s="18" t="e">
        <f>ROUNDUP(DATEDIF(D1384,$B$82,"d")/7,0)</f>
        <v>#VALUE!</v>
      </c>
      <c r="H1384" s="19">
        <v>962550</v>
      </c>
      <c r="I1384" s="19">
        <v>594</v>
      </c>
      <c r="J1384" s="19"/>
      <c r="K1384" s="20">
        <f aca="true" t="shared" si="212" ref="K1384:K1389">IF(J1384&lt;&gt;0,-(J1384-H1384)/J1384,"")</f>
        <v>0</v>
      </c>
      <c r="L1384" s="19">
        <v>962550</v>
      </c>
      <c r="M1384" s="19">
        <v>594</v>
      </c>
    </row>
    <row r="1385" spans="2:13" ht="15.75" customHeight="1" hidden="1" outlineLevel="2">
      <c r="B1385" s="34" t="s">
        <v>508</v>
      </c>
      <c r="C1385" s="34" t="s">
        <v>509</v>
      </c>
      <c r="D1385" s="15">
        <v>42796</v>
      </c>
      <c r="E1385" s="16" t="s">
        <v>18</v>
      </c>
      <c r="F1385" s="17">
        <v>4</v>
      </c>
      <c r="G1385" s="18" t="e">
        <f>ROUNDUP(DATEDIF(D1385,$B$64,"d")/7,0)</f>
        <v>#VALUE!</v>
      </c>
      <c r="H1385" s="19">
        <v>5215360</v>
      </c>
      <c r="I1385" s="19">
        <v>3630</v>
      </c>
      <c r="J1385" s="19">
        <v>962550</v>
      </c>
      <c r="K1385" s="20">
        <f t="shared" si="212"/>
        <v>4.418274375357124</v>
      </c>
      <c r="L1385" s="19">
        <v>6177910</v>
      </c>
      <c r="M1385" s="19">
        <v>4224</v>
      </c>
    </row>
    <row r="1386" spans="2:13" ht="15.75" customHeight="1" hidden="1" outlineLevel="2">
      <c r="B1386" s="34" t="s">
        <v>508</v>
      </c>
      <c r="C1386" s="34" t="s">
        <v>509</v>
      </c>
      <c r="D1386" s="15">
        <v>42796</v>
      </c>
      <c r="E1386" s="16" t="s">
        <v>18</v>
      </c>
      <c r="F1386" s="17">
        <v>4</v>
      </c>
      <c r="G1386" s="18" t="e">
        <f>ROUNDUP(DATEDIF(D1386,$B$73,"d")/7,0)</f>
        <v>#VALUE!</v>
      </c>
      <c r="H1386" s="19">
        <v>2399375</v>
      </c>
      <c r="I1386" s="19">
        <v>1643</v>
      </c>
      <c r="J1386" s="19">
        <v>5215360</v>
      </c>
      <c r="K1386" s="20">
        <f t="shared" si="212"/>
        <v>-0.5399406752362254</v>
      </c>
      <c r="L1386" s="19">
        <v>8604925</v>
      </c>
      <c r="M1386" s="19">
        <v>5887</v>
      </c>
    </row>
    <row r="1387" spans="2:13" ht="15.75" customHeight="1" hidden="1" outlineLevel="2">
      <c r="B1387" s="34" t="s">
        <v>508</v>
      </c>
      <c r="C1387" s="34" t="s">
        <v>509</v>
      </c>
      <c r="D1387" s="15">
        <v>42796</v>
      </c>
      <c r="E1387" s="16" t="s">
        <v>18</v>
      </c>
      <c r="F1387" s="17">
        <v>4</v>
      </c>
      <c r="G1387" s="18" t="e">
        <f>ROUNDUP(DATEDIF(D1387,$B$74,"d")/7,0)</f>
        <v>#VALUE!</v>
      </c>
      <c r="H1387" s="19">
        <v>2191900</v>
      </c>
      <c r="I1387" s="19">
        <v>1503</v>
      </c>
      <c r="J1387" s="19">
        <v>2399375</v>
      </c>
      <c r="K1387" s="20">
        <f t="shared" si="212"/>
        <v>-0.08647043500911696</v>
      </c>
      <c r="L1387" s="19">
        <v>12194945</v>
      </c>
      <c r="M1387" s="19">
        <v>8429</v>
      </c>
    </row>
    <row r="1388" spans="2:13" ht="15.75" customHeight="1" hidden="1" outlineLevel="2">
      <c r="B1388" s="34" t="s">
        <v>508</v>
      </c>
      <c r="C1388" s="34" t="s">
        <v>509</v>
      </c>
      <c r="D1388" s="15">
        <v>42796</v>
      </c>
      <c r="E1388" s="16" t="s">
        <v>18</v>
      </c>
      <c r="F1388" s="17">
        <v>4</v>
      </c>
      <c r="G1388" s="18" t="e">
        <f>ROUNDUP(DATEDIF(D1388,$B$76,"d")/7,0)</f>
        <v>#VALUE!</v>
      </c>
      <c r="H1388" s="19">
        <v>878780</v>
      </c>
      <c r="I1388" s="19">
        <v>689</v>
      </c>
      <c r="J1388" s="19">
        <v>2191900</v>
      </c>
      <c r="K1388" s="20">
        <f t="shared" si="212"/>
        <v>-0.5990784251106346</v>
      </c>
      <c r="L1388" s="19">
        <v>13079675</v>
      </c>
      <c r="M1388" s="19">
        <v>9123</v>
      </c>
    </row>
    <row r="1389" spans="2:13" ht="15.75" customHeight="1" hidden="1" outlineLevel="2">
      <c r="B1389" s="30" t="s">
        <v>508</v>
      </c>
      <c r="C1389" s="30" t="s">
        <v>509</v>
      </c>
      <c r="D1389" s="53">
        <v>42796</v>
      </c>
      <c r="E1389" s="72" t="s">
        <v>18</v>
      </c>
      <c r="F1389" s="35">
        <v>4</v>
      </c>
      <c r="G1389" s="18" t="e">
        <f>ROUNDUP(DATEDIF(D1389,$B$71,"d")/7,0)</f>
        <v>#VALUE!</v>
      </c>
      <c r="H1389" s="19">
        <v>245500</v>
      </c>
      <c r="I1389" s="19">
        <v>371</v>
      </c>
      <c r="J1389" s="19"/>
      <c r="K1389" s="20">
        <f t="shared" si="212"/>
        <v>0</v>
      </c>
      <c r="L1389" s="19">
        <v>13693243</v>
      </c>
      <c r="M1389" s="19">
        <v>9967</v>
      </c>
    </row>
    <row r="1390" spans="2:13" ht="15.75" customHeight="1" hidden="1" outlineLevel="2">
      <c r="B1390" s="30" t="s">
        <v>508</v>
      </c>
      <c r="C1390" s="30" t="s">
        <v>509</v>
      </c>
      <c r="D1390" s="53">
        <v>42796</v>
      </c>
      <c r="E1390" s="72" t="s">
        <v>18</v>
      </c>
      <c r="F1390" s="35">
        <v>4</v>
      </c>
      <c r="G1390" s="18" t="e">
        <f>ROUNDUP(DATEDIF(D1390,$B$128,"d")/7,0)</f>
        <v>#VALUE!</v>
      </c>
      <c r="H1390" s="19">
        <v>35650</v>
      </c>
      <c r="I1390" s="19">
        <v>56</v>
      </c>
      <c r="J1390" s="19"/>
      <c r="K1390" s="20">
        <f>IF(J1382&lt;&gt;0,-(J1382-H1390)/J1382,"")</f>
        <v>0</v>
      </c>
      <c r="L1390" s="19">
        <v>14671243</v>
      </c>
      <c r="M1390" s="19">
        <v>11062</v>
      </c>
    </row>
    <row r="1391" spans="2:13" ht="15.75" customHeight="1" hidden="1" outlineLevel="2">
      <c r="B1391" s="30" t="s">
        <v>508</v>
      </c>
      <c r="C1391" s="30" t="s">
        <v>509</v>
      </c>
      <c r="D1391" s="53">
        <v>42796</v>
      </c>
      <c r="E1391" s="72" t="s">
        <v>18</v>
      </c>
      <c r="F1391" s="35">
        <v>4</v>
      </c>
      <c r="G1391" s="18" t="e">
        <f>ROUNDUP(DATEDIF(D1391,$B$140,"d")/7,0)</f>
        <v>#VALUE!</v>
      </c>
      <c r="H1391" s="19">
        <v>261150</v>
      </c>
      <c r="I1391" s="19">
        <v>336</v>
      </c>
      <c r="J1391" s="19"/>
      <c r="K1391" s="20">
        <f>IF(J1391&lt;&gt;0,-(J1391-H1391)/J1391,"")</f>
        <v>0</v>
      </c>
      <c r="L1391" s="19">
        <v>14994793</v>
      </c>
      <c r="M1391" s="19">
        <v>11502</v>
      </c>
    </row>
    <row r="1392" spans="1:13" s="28" customFormat="1" ht="15.75" customHeight="1" hidden="1" outlineLevel="1">
      <c r="A1392" s="28">
        <v>1</v>
      </c>
      <c r="B1392" s="23" t="s">
        <v>510</v>
      </c>
      <c r="C1392" s="23"/>
      <c r="D1392" s="60"/>
      <c r="E1392" s="73"/>
      <c r="F1392" s="26"/>
      <c r="G1392" s="26"/>
      <c r="H1392" s="23">
        <f>SUBTOTAL(9,'2017.01.02. - 2017.12.31.  alapadatok'!$H$1384:$H$1391)</f>
        <v>12190265</v>
      </c>
      <c r="I1392" s="23">
        <f>SUBTOTAL(9,'2017.01.02. - 2017.12.31.  alapadatok'!$I$1384:$I$1391)</f>
        <v>8822</v>
      </c>
      <c r="J1392" s="23"/>
      <c r="K1392" s="27"/>
      <c r="L1392" s="23"/>
      <c r="M1392" s="23"/>
    </row>
    <row r="1393" spans="2:13" ht="15.75" customHeight="1" hidden="1" outlineLevel="2">
      <c r="B1393" s="30" t="s">
        <v>511</v>
      </c>
      <c r="C1393" s="30" t="s">
        <v>512</v>
      </c>
      <c r="D1393" s="53">
        <v>42698</v>
      </c>
      <c r="E1393" s="72" t="s">
        <v>29</v>
      </c>
      <c r="F1393" s="35">
        <v>1</v>
      </c>
      <c r="G1393" s="18" t="e">
        <f>ROUNDUP(DATEDIF(D1393,$B$50,"d")/7,0)</f>
        <v>#VALUE!</v>
      </c>
      <c r="H1393" s="19">
        <v>45310</v>
      </c>
      <c r="I1393" s="19">
        <v>49</v>
      </c>
      <c r="J1393" s="19"/>
      <c r="K1393" s="20">
        <f>IF(J1393&lt;&gt;0,-(J1393-H1393)/J1393,"")</f>
        <v>0</v>
      </c>
      <c r="L1393" s="19">
        <v>26441185</v>
      </c>
      <c r="M1393" s="19">
        <v>18773</v>
      </c>
    </row>
    <row r="1394" spans="1:13" s="28" customFormat="1" ht="15.75" customHeight="1" hidden="1" outlineLevel="1">
      <c r="A1394" s="28">
        <v>1</v>
      </c>
      <c r="B1394" s="23" t="s">
        <v>513</v>
      </c>
      <c r="C1394" s="23"/>
      <c r="D1394" s="60"/>
      <c r="E1394" s="73"/>
      <c r="F1394" s="26"/>
      <c r="G1394" s="26"/>
      <c r="H1394" s="23">
        <f>SUBTOTAL(9,'2017.01.02. - 2017.12.31.  alapadatok'!$H$1393:$H$1393)</f>
        <v>45310</v>
      </c>
      <c r="I1394" s="23">
        <f>SUBTOTAL(9,'2017.01.02. - 2017.12.31.  alapadatok'!$I$1393:$I$1393)</f>
        <v>49</v>
      </c>
      <c r="J1394" s="23"/>
      <c r="K1394" s="27"/>
      <c r="L1394" s="23"/>
      <c r="M1394" s="23"/>
    </row>
    <row r="1395" spans="2:13" ht="15.75" customHeight="1" hidden="1" outlineLevel="2">
      <c r="B1395" s="30" t="s">
        <v>514</v>
      </c>
      <c r="C1395" s="30" t="s">
        <v>515</v>
      </c>
      <c r="D1395" s="53">
        <v>42810</v>
      </c>
      <c r="E1395" s="72" t="s">
        <v>40</v>
      </c>
      <c r="F1395" s="35">
        <v>25</v>
      </c>
      <c r="G1395" s="18" t="e">
        <f>ROUNDUP(DATEDIF(D1395,$B$74,"d")/7,0)</f>
        <v>#VALUE!</v>
      </c>
      <c r="H1395" s="19">
        <v>10782754</v>
      </c>
      <c r="I1395" s="19">
        <v>7560</v>
      </c>
      <c r="J1395" s="19"/>
      <c r="K1395" s="20">
        <f aca="true" t="shared" si="213" ref="K1395:K1397">IF(J1395&lt;&gt;0,-(J1395-H1395)/J1395,"")</f>
        <v>0</v>
      </c>
      <c r="L1395" s="19">
        <v>10782754</v>
      </c>
      <c r="M1395" s="19">
        <v>7560</v>
      </c>
    </row>
    <row r="1396" spans="2:13" ht="15.75" customHeight="1" hidden="1" outlineLevel="2">
      <c r="B1396" s="30" t="s">
        <v>514</v>
      </c>
      <c r="C1396" s="30" t="s">
        <v>515</v>
      </c>
      <c r="D1396" s="53">
        <v>42810</v>
      </c>
      <c r="E1396" s="72" t="s">
        <v>40</v>
      </c>
      <c r="F1396" s="35">
        <v>25</v>
      </c>
      <c r="G1396" s="18" t="e">
        <f>ROUNDUP(DATEDIF(D1396,$B$76,"d")/7,0)</f>
        <v>#VALUE!</v>
      </c>
      <c r="H1396" s="19">
        <v>4509815</v>
      </c>
      <c r="I1396" s="19">
        <v>3240</v>
      </c>
      <c r="J1396" s="19">
        <v>10782754</v>
      </c>
      <c r="K1396" s="20">
        <f t="shared" si="213"/>
        <v>-0.5817566643920468</v>
      </c>
      <c r="L1396" s="19">
        <v>15292569</v>
      </c>
      <c r="M1396" s="19">
        <v>10800</v>
      </c>
    </row>
    <row r="1397" spans="2:13" ht="15.75" customHeight="1" hidden="1" outlineLevel="2">
      <c r="B1397" s="30" t="s">
        <v>514</v>
      </c>
      <c r="C1397" s="30" t="s">
        <v>515</v>
      </c>
      <c r="D1397" s="53">
        <v>42810</v>
      </c>
      <c r="E1397" s="72" t="s">
        <v>40</v>
      </c>
      <c r="F1397" s="35">
        <v>25</v>
      </c>
      <c r="G1397" s="18" t="e">
        <f>ROUNDUP(DATEDIF(D1397,$B$85,"d")/7,0)</f>
        <v>#VALUE!</v>
      </c>
      <c r="H1397" s="19">
        <v>2146125</v>
      </c>
      <c r="I1397" s="19">
        <v>1610</v>
      </c>
      <c r="J1397" s="19">
        <v>4509815</v>
      </c>
      <c r="K1397" s="20">
        <f t="shared" si="213"/>
        <v>-0.5241212777020787</v>
      </c>
      <c r="L1397" s="19">
        <v>17451384</v>
      </c>
      <c r="M1397" s="19">
        <v>12419</v>
      </c>
    </row>
    <row r="1398" spans="1:13" s="28" customFormat="1" ht="15.75" customHeight="1" hidden="1" outlineLevel="1">
      <c r="A1398" s="28">
        <v>1</v>
      </c>
      <c r="B1398" s="23" t="s">
        <v>516</v>
      </c>
      <c r="C1398" s="23"/>
      <c r="D1398" s="60"/>
      <c r="E1398" s="73"/>
      <c r="F1398" s="26"/>
      <c r="G1398" s="26"/>
      <c r="H1398" s="23">
        <f>SUBTOTAL(9,'2017.01.02. - 2017.12.31.  alapadatok'!$H$1395:$H$1397)</f>
        <v>17438694</v>
      </c>
      <c r="I1398" s="23">
        <f>SUBTOTAL(9,'2017.01.02. - 2017.12.31.  alapadatok'!$I$1395:$I$1397)</f>
        <v>12410</v>
      </c>
      <c r="J1398" s="23"/>
      <c r="K1398" s="27"/>
      <c r="L1398" s="23"/>
      <c r="M1398" s="23"/>
    </row>
    <row r="1399" spans="2:13" ht="15.75" customHeight="1" hidden="1" outlineLevel="2">
      <c r="B1399" s="30" t="s">
        <v>517</v>
      </c>
      <c r="C1399" s="30" t="s">
        <v>518</v>
      </c>
      <c r="D1399" s="53">
        <v>42726</v>
      </c>
      <c r="E1399" s="72" t="s">
        <v>77</v>
      </c>
      <c r="F1399" s="35">
        <v>59</v>
      </c>
      <c r="G1399" s="18" t="e">
        <f>ROUNDUP(DATEDIF(D1399,$B$50,"d")/7,0)</f>
        <v>#VALUE!</v>
      </c>
      <c r="H1399" s="19">
        <v>44134842</v>
      </c>
      <c r="I1399" s="19">
        <v>33536</v>
      </c>
      <c r="J1399" s="19">
        <v>104596415</v>
      </c>
      <c r="K1399" s="20">
        <f aca="true" t="shared" si="214" ref="K1399:K1410">IF(J1399&lt;&gt;0,-(J1399-H1399)/J1399,"")</f>
        <v>-0.5780463221421117</v>
      </c>
      <c r="L1399" s="19">
        <v>282468365</v>
      </c>
      <c r="M1399" s="19">
        <v>217818</v>
      </c>
    </row>
    <row r="1400" spans="2:13" ht="15.75" customHeight="1" hidden="1" outlineLevel="2">
      <c r="B1400" s="30" t="s">
        <v>517</v>
      </c>
      <c r="C1400" s="30" t="s">
        <v>518</v>
      </c>
      <c r="D1400" s="53">
        <v>42726</v>
      </c>
      <c r="E1400" s="72" t="s">
        <v>77</v>
      </c>
      <c r="F1400" s="35">
        <v>59</v>
      </c>
      <c r="G1400" s="18" t="e">
        <f>ROUNDUP(DATEDIF(D1400,$B$52,"d")/7,0)</f>
        <v>#VALUE!</v>
      </c>
      <c r="H1400" s="19">
        <v>24617045</v>
      </c>
      <c r="I1400" s="19">
        <v>18972</v>
      </c>
      <c r="J1400" s="19">
        <v>44134842</v>
      </c>
      <c r="K1400" s="20">
        <f t="shared" si="214"/>
        <v>-0.4422310382350525</v>
      </c>
      <c r="L1400" s="19">
        <v>307106620</v>
      </c>
      <c r="M1400" s="19">
        <v>236814</v>
      </c>
    </row>
    <row r="1401" spans="2:13" ht="15.75" customHeight="1" hidden="1" outlineLevel="2">
      <c r="B1401" s="30" t="s">
        <v>517</v>
      </c>
      <c r="C1401" s="30" t="s">
        <v>518</v>
      </c>
      <c r="D1401" s="53">
        <v>42726</v>
      </c>
      <c r="E1401" s="72" t="s">
        <v>77</v>
      </c>
      <c r="F1401" s="35">
        <v>59</v>
      </c>
      <c r="G1401" s="18" t="e">
        <f aca="true" t="shared" si="215" ref="G1401:G1402">ROUNDUP(DATEDIF(D1401,$B$56,"d")/7,0)</f>
        <v>#VALUE!</v>
      </c>
      <c r="H1401" s="19">
        <v>17489006</v>
      </c>
      <c r="I1401" s="19">
        <v>13101</v>
      </c>
      <c r="J1401" s="19">
        <v>24617045</v>
      </c>
      <c r="K1401" s="20">
        <f t="shared" si="214"/>
        <v>-0.2895570528469197</v>
      </c>
      <c r="L1401" s="19">
        <v>324622626</v>
      </c>
      <c r="M1401" s="19">
        <v>249915</v>
      </c>
    </row>
    <row r="1402" spans="2:13" ht="15.75" customHeight="1" hidden="1" outlineLevel="2">
      <c r="B1402" s="30" t="s">
        <v>517</v>
      </c>
      <c r="C1402" s="30" t="s">
        <v>518</v>
      </c>
      <c r="D1402" s="53">
        <v>42726</v>
      </c>
      <c r="E1402" s="72" t="s">
        <v>77</v>
      </c>
      <c r="F1402" s="35">
        <v>59</v>
      </c>
      <c r="G1402" s="18" t="e">
        <f t="shared" si="215"/>
        <v>#VALUE!</v>
      </c>
      <c r="H1402" s="19">
        <v>13725322</v>
      </c>
      <c r="I1402" s="19">
        <v>10468</v>
      </c>
      <c r="J1402" s="19">
        <v>17489006</v>
      </c>
      <c r="K1402" s="20">
        <f t="shared" si="214"/>
        <v>-0.21520285372421966</v>
      </c>
      <c r="L1402" s="19">
        <v>338355918</v>
      </c>
      <c r="M1402" s="19">
        <v>260388</v>
      </c>
    </row>
    <row r="1403" spans="2:13" ht="15.75" customHeight="1" hidden="1" outlineLevel="2">
      <c r="B1403" s="30" t="s">
        <v>517</v>
      </c>
      <c r="C1403" s="30" t="s">
        <v>518</v>
      </c>
      <c r="D1403" s="53">
        <v>42726</v>
      </c>
      <c r="E1403" s="72" t="s">
        <v>77</v>
      </c>
      <c r="F1403" s="35">
        <v>59</v>
      </c>
      <c r="G1403" s="18" t="e">
        <f>ROUNDUP(DATEDIF(D1403,$B$67,"d")/7,0)</f>
        <v>#VALUE!</v>
      </c>
      <c r="H1403" s="19">
        <v>12817905</v>
      </c>
      <c r="I1403" s="19">
        <v>10054</v>
      </c>
      <c r="J1403" s="19">
        <v>13725322</v>
      </c>
      <c r="K1403" s="20">
        <f t="shared" si="214"/>
        <v>-0.0661126201629368</v>
      </c>
      <c r="L1403" s="19">
        <v>351190231</v>
      </c>
      <c r="M1403" s="19">
        <v>270442</v>
      </c>
    </row>
    <row r="1404" spans="2:13" ht="15.75" customHeight="1" hidden="1" outlineLevel="2">
      <c r="B1404" s="65" t="s">
        <v>517</v>
      </c>
      <c r="C1404" s="65" t="s">
        <v>518</v>
      </c>
      <c r="D1404" s="66">
        <v>42726</v>
      </c>
      <c r="E1404" s="65" t="s">
        <v>77</v>
      </c>
      <c r="F1404" s="31">
        <v>59</v>
      </c>
      <c r="G1404" s="18" t="e">
        <f>ROUNDUP(DATEDIF(D1404,$B$65,"d")/7,0)</f>
        <v>#VALUE!</v>
      </c>
      <c r="H1404" s="19">
        <v>7610125</v>
      </c>
      <c r="I1404" s="19">
        <v>5912</v>
      </c>
      <c r="J1404" s="19">
        <v>12817905</v>
      </c>
      <c r="K1404" s="20">
        <f t="shared" si="214"/>
        <v>-0.406289483343807</v>
      </c>
      <c r="L1404" s="19">
        <v>358898086</v>
      </c>
      <c r="M1404" s="19">
        <v>276433</v>
      </c>
    </row>
    <row r="1405" spans="2:13" ht="15.75" customHeight="1" hidden="1" outlineLevel="2">
      <c r="B1405" s="65" t="s">
        <v>517</v>
      </c>
      <c r="C1405" s="65" t="s">
        <v>518</v>
      </c>
      <c r="D1405" s="66">
        <v>42726</v>
      </c>
      <c r="E1405" s="65" t="s">
        <v>77</v>
      </c>
      <c r="F1405" s="31">
        <v>59</v>
      </c>
      <c r="G1405" s="18" t="e">
        <f>ROUNDUP(DATEDIF(D1405,$B$74,"d")/7,0)</f>
        <v>#VALUE!</v>
      </c>
      <c r="H1405" s="19">
        <v>4632410</v>
      </c>
      <c r="I1405" s="19">
        <v>4023</v>
      </c>
      <c r="J1405" s="19">
        <v>7610125</v>
      </c>
      <c r="K1405" s="20">
        <f t="shared" si="214"/>
        <v>-0.3912833232042838</v>
      </c>
      <c r="L1405" s="19">
        <v>363598536</v>
      </c>
      <c r="M1405" s="19">
        <v>280510</v>
      </c>
    </row>
    <row r="1406" spans="2:13" ht="15.75" customHeight="1" hidden="1" outlineLevel="2">
      <c r="B1406" s="65" t="s">
        <v>517</v>
      </c>
      <c r="C1406" s="65" t="s">
        <v>518</v>
      </c>
      <c r="D1406" s="66">
        <v>42726</v>
      </c>
      <c r="E1406" s="65" t="s">
        <v>77</v>
      </c>
      <c r="F1406" s="31">
        <v>59</v>
      </c>
      <c r="G1406" s="18" t="e">
        <f>ROUNDUP(DATEDIF(D1406,$B$82,"d")/7,0)</f>
        <v>#VALUE!</v>
      </c>
      <c r="H1406" s="19">
        <v>3636625</v>
      </c>
      <c r="I1406" s="19">
        <v>3421</v>
      </c>
      <c r="J1406" s="19">
        <v>4632410</v>
      </c>
      <c r="K1406" s="20">
        <f t="shared" si="214"/>
        <v>-0.21496046334413405</v>
      </c>
      <c r="L1406" s="19">
        <v>367235161</v>
      </c>
      <c r="M1406" s="19">
        <v>283931</v>
      </c>
    </row>
    <row r="1407" spans="2:13" ht="15.75" customHeight="1" hidden="1" outlineLevel="2">
      <c r="B1407" s="65" t="s">
        <v>517</v>
      </c>
      <c r="C1407" s="65" t="s">
        <v>518</v>
      </c>
      <c r="D1407" s="66">
        <v>42726</v>
      </c>
      <c r="E1407" s="65" t="s">
        <v>77</v>
      </c>
      <c r="F1407" s="31">
        <v>59</v>
      </c>
      <c r="G1407" s="18" t="e">
        <f>ROUNDUP(DATEDIF(D1407,$B$64,"d")/7,0)</f>
        <v>#VALUE!</v>
      </c>
      <c r="H1407" s="19">
        <v>1935900</v>
      </c>
      <c r="I1407" s="19">
        <v>1835</v>
      </c>
      <c r="J1407" s="19">
        <v>3636625</v>
      </c>
      <c r="K1407" s="20">
        <f t="shared" si="214"/>
        <v>-0.4676657615233905</v>
      </c>
      <c r="L1407" s="19">
        <v>369201821</v>
      </c>
      <c r="M1407" s="19">
        <v>285802</v>
      </c>
    </row>
    <row r="1408" spans="2:13" ht="15.75" customHeight="1" hidden="1" outlineLevel="2">
      <c r="B1408" s="65" t="s">
        <v>517</v>
      </c>
      <c r="C1408" s="65" t="s">
        <v>518</v>
      </c>
      <c r="D1408" s="66">
        <v>42726</v>
      </c>
      <c r="E1408" s="65" t="s">
        <v>77</v>
      </c>
      <c r="F1408" s="31">
        <v>59</v>
      </c>
      <c r="G1408" s="18" t="e">
        <f>ROUNDUP(DATEDIF(D1408,$B$73,"d")/7,0)</f>
        <v>#VALUE!</v>
      </c>
      <c r="H1408" s="19">
        <v>2384415</v>
      </c>
      <c r="I1408" s="19">
        <v>2394</v>
      </c>
      <c r="J1408" s="19">
        <v>1935900</v>
      </c>
      <c r="K1408" s="20">
        <f t="shared" si="214"/>
        <v>0.23168293816829383</v>
      </c>
      <c r="L1408" s="19">
        <v>371619566</v>
      </c>
      <c r="M1408" s="19">
        <v>288243</v>
      </c>
    </row>
    <row r="1409" spans="2:13" ht="15.75" customHeight="1" hidden="1" outlineLevel="2">
      <c r="B1409" s="65" t="s">
        <v>517</v>
      </c>
      <c r="C1409" s="65" t="s">
        <v>518</v>
      </c>
      <c r="D1409" s="66">
        <v>42726</v>
      </c>
      <c r="E1409" s="65" t="s">
        <v>77</v>
      </c>
      <c r="F1409" s="31">
        <v>59</v>
      </c>
      <c r="G1409" s="18" t="e">
        <f>ROUNDUP(DATEDIF(D1409,$B$74,"d")/7,0)</f>
        <v>#VALUE!</v>
      </c>
      <c r="H1409" s="19">
        <v>1657485</v>
      </c>
      <c r="I1409" s="19">
        <v>1718</v>
      </c>
      <c r="J1409" s="19">
        <v>2384415</v>
      </c>
      <c r="K1409" s="20">
        <f t="shared" si="214"/>
        <v>-0.30486723158510576</v>
      </c>
      <c r="L1409" s="19">
        <v>373310171</v>
      </c>
      <c r="M1409" s="19">
        <v>290009</v>
      </c>
    </row>
    <row r="1410" spans="2:13" ht="15.75" customHeight="1" hidden="1" outlineLevel="2">
      <c r="B1410" s="34" t="s">
        <v>517</v>
      </c>
      <c r="C1410" s="34" t="s">
        <v>518</v>
      </c>
      <c r="D1410" s="15">
        <v>42726</v>
      </c>
      <c r="E1410" s="16" t="s">
        <v>77</v>
      </c>
      <c r="F1410" s="17">
        <v>59</v>
      </c>
      <c r="G1410" s="18" t="e">
        <f>ROUNDUP(DATEDIF(D1410,$B$76,"d")/7,0)</f>
        <v>#VALUE!</v>
      </c>
      <c r="H1410" s="19">
        <v>437590</v>
      </c>
      <c r="I1410" s="19">
        <v>438</v>
      </c>
      <c r="J1410" s="19">
        <v>1657485</v>
      </c>
      <c r="K1410" s="20">
        <f t="shared" si="214"/>
        <v>-0.735991577601004</v>
      </c>
      <c r="L1410" s="19">
        <v>373747761</v>
      </c>
      <c r="M1410" s="19">
        <v>290447</v>
      </c>
    </row>
    <row r="1411" spans="2:13" ht="15.75" customHeight="1" hidden="1" outlineLevel="2">
      <c r="B1411" s="34" t="s">
        <v>517</v>
      </c>
      <c r="C1411" s="34" t="s">
        <v>518</v>
      </c>
      <c r="D1411" s="15">
        <v>42726</v>
      </c>
      <c r="E1411" s="16" t="s">
        <v>77</v>
      </c>
      <c r="F1411" s="17">
        <v>59</v>
      </c>
      <c r="G1411" s="18" t="e">
        <f>ROUNDUP(DATEDIF(D1411,$B$43,"d")/7,0)</f>
        <v>#VALUE!</v>
      </c>
      <c r="H1411" s="19">
        <v>23043200</v>
      </c>
      <c r="I1411" s="19">
        <v>18050</v>
      </c>
      <c r="J1411" s="19"/>
      <c r="K1411" s="20"/>
      <c r="L1411" s="19"/>
      <c r="M1411" s="19"/>
    </row>
    <row r="1412" spans="1:13" s="28" customFormat="1" ht="15.75" customHeight="1" hidden="1" outlineLevel="1">
      <c r="A1412" s="28">
        <v>1</v>
      </c>
      <c r="B1412" s="37" t="s">
        <v>519</v>
      </c>
      <c r="C1412" s="37"/>
      <c r="D1412" s="23"/>
      <c r="E1412" s="24"/>
      <c r="F1412" s="25"/>
      <c r="G1412" s="26"/>
      <c r="H1412" s="23">
        <f>SUBTOTAL(9,'2017.01.02. - 2017.12.31.  alapadatok'!$H$1399:$H$1411)</f>
        <v>158121870</v>
      </c>
      <c r="I1412" s="23">
        <f>SUBTOTAL(9,'2017.01.02. - 2017.12.31.  alapadatok'!$I$1399:$I$1411)</f>
        <v>123922</v>
      </c>
      <c r="J1412" s="23"/>
      <c r="K1412" s="27"/>
      <c r="L1412" s="23"/>
      <c r="M1412" s="23"/>
    </row>
    <row r="1413" spans="2:13" ht="15.75" customHeight="1" hidden="1" outlineLevel="2">
      <c r="B1413" s="34" t="s">
        <v>520</v>
      </c>
      <c r="C1413" s="34" t="s">
        <v>521</v>
      </c>
      <c r="D1413" s="15">
        <v>42824</v>
      </c>
      <c r="E1413" s="16" t="s">
        <v>44</v>
      </c>
      <c r="F1413" s="17">
        <v>67</v>
      </c>
      <c r="G1413" s="18" t="e">
        <f>ROUNDUP(DATEDIF(D1413,$B$85,"d")/7,0)</f>
        <v>#VALUE!</v>
      </c>
      <c r="H1413" s="19">
        <v>32393202</v>
      </c>
      <c r="I1413" s="19">
        <v>24677</v>
      </c>
      <c r="J1413" s="19"/>
      <c r="K1413" s="20">
        <f aca="true" t="shared" si="216" ref="K1413:K1425">IF(J1413&lt;&gt;0,-(J1413-H1413)/J1413,"")</f>
        <v>0</v>
      </c>
      <c r="L1413" s="19">
        <v>32393202</v>
      </c>
      <c r="M1413" s="19">
        <v>24677</v>
      </c>
    </row>
    <row r="1414" spans="2:13" ht="15.75" customHeight="1" hidden="1" outlineLevel="2">
      <c r="B1414" s="34" t="s">
        <v>520</v>
      </c>
      <c r="C1414" s="34" t="s">
        <v>521</v>
      </c>
      <c r="D1414" s="15">
        <v>42824</v>
      </c>
      <c r="E1414" s="16" t="s">
        <v>44</v>
      </c>
      <c r="F1414" s="17">
        <v>67</v>
      </c>
      <c r="G1414" s="18" t="e">
        <f>ROUNDUP(DATEDIF(D1414,$B$71,"d")/7,0)</f>
        <v>#VALUE!</v>
      </c>
      <c r="H1414" s="19">
        <v>38836264</v>
      </c>
      <c r="I1414" s="19">
        <v>30087</v>
      </c>
      <c r="J1414" s="19">
        <v>32393202</v>
      </c>
      <c r="K1414" s="20">
        <f t="shared" si="216"/>
        <v>0.19890167078882787</v>
      </c>
      <c r="L1414" s="19">
        <v>71229466</v>
      </c>
      <c r="M1414" s="19">
        <v>54764</v>
      </c>
    </row>
    <row r="1415" spans="2:13" ht="15.75" customHeight="1" hidden="1" outlineLevel="2">
      <c r="B1415" s="34" t="s">
        <v>520</v>
      </c>
      <c r="C1415" s="34" t="s">
        <v>521</v>
      </c>
      <c r="D1415" s="15">
        <v>42824</v>
      </c>
      <c r="E1415" s="16" t="s">
        <v>44</v>
      </c>
      <c r="F1415" s="17">
        <v>67</v>
      </c>
      <c r="G1415" s="18" t="e">
        <f>ROUNDUP(DATEDIF(D1415,$B$77,"d")/7,0)</f>
        <v>#VALUE!</v>
      </c>
      <c r="H1415" s="19">
        <v>31680219</v>
      </c>
      <c r="I1415" s="19">
        <v>24184</v>
      </c>
      <c r="J1415" s="19">
        <v>38836264</v>
      </c>
      <c r="K1415" s="20">
        <f t="shared" si="216"/>
        <v>-0.18426193106525385</v>
      </c>
      <c r="L1415" s="19">
        <v>102909685</v>
      </c>
      <c r="M1415" s="19">
        <v>78948</v>
      </c>
    </row>
    <row r="1416" spans="2:13" ht="15.75" customHeight="1" hidden="1" outlineLevel="2">
      <c r="B1416" s="34" t="s">
        <v>520</v>
      </c>
      <c r="C1416" s="34" t="s">
        <v>521</v>
      </c>
      <c r="D1416" s="15">
        <v>42824</v>
      </c>
      <c r="E1416" s="16" t="s">
        <v>44</v>
      </c>
      <c r="F1416" s="17">
        <v>67</v>
      </c>
      <c r="G1416" s="18" t="e">
        <f>ROUNDUP(DATEDIF(D1416,$B$82,"d")/7,0)</f>
        <v>#VALUE!</v>
      </c>
      <c r="H1416" s="19">
        <v>15579381</v>
      </c>
      <c r="I1416" s="19">
        <v>12231</v>
      </c>
      <c r="J1416" s="19">
        <v>31680219</v>
      </c>
      <c r="K1416" s="20">
        <f t="shared" si="216"/>
        <v>-0.5082300093948214</v>
      </c>
      <c r="L1416" s="19">
        <v>118489066</v>
      </c>
      <c r="M1416" s="19">
        <v>91179</v>
      </c>
    </row>
    <row r="1417" spans="2:13" ht="15.75" customHeight="1" hidden="1" outlineLevel="2">
      <c r="B1417" s="34" t="s">
        <v>520</v>
      </c>
      <c r="C1417" s="34" t="s">
        <v>521</v>
      </c>
      <c r="D1417" s="15">
        <v>42824</v>
      </c>
      <c r="E1417" s="16" t="s">
        <v>44</v>
      </c>
      <c r="F1417" s="17">
        <v>67</v>
      </c>
      <c r="G1417" s="18" t="e">
        <f>ROUNDUP(DATEDIF(D1417,$B$89,"d")/7,0)</f>
        <v>#VALUE!</v>
      </c>
      <c r="H1417" s="19">
        <v>8723700</v>
      </c>
      <c r="I1417" s="19">
        <v>6621</v>
      </c>
      <c r="J1417" s="19">
        <v>15579381</v>
      </c>
      <c r="K1417" s="20">
        <f t="shared" si="216"/>
        <v>-0.44004835622159827</v>
      </c>
      <c r="L1417" s="19">
        <v>127212766</v>
      </c>
      <c r="M1417" s="19">
        <v>97800</v>
      </c>
    </row>
    <row r="1418" spans="2:13" ht="15.75" customHeight="1" hidden="1" outlineLevel="2">
      <c r="B1418" s="34" t="s">
        <v>520</v>
      </c>
      <c r="C1418" s="34" t="s">
        <v>521</v>
      </c>
      <c r="D1418" s="15">
        <v>42824</v>
      </c>
      <c r="E1418" s="16" t="s">
        <v>44</v>
      </c>
      <c r="F1418" s="17">
        <v>67</v>
      </c>
      <c r="G1418" s="18" t="e">
        <f>ROUNDUP(DATEDIF(D1418,$B$91,"d")/7,0)</f>
        <v>#VALUE!</v>
      </c>
      <c r="H1418" s="19">
        <v>3775620</v>
      </c>
      <c r="I1418" s="19">
        <v>2948</v>
      </c>
      <c r="J1418" s="19">
        <v>8723700</v>
      </c>
      <c r="K1418" s="20">
        <f t="shared" si="216"/>
        <v>-0.5671996973761133</v>
      </c>
      <c r="L1418" s="19">
        <v>130998386</v>
      </c>
      <c r="M1418" s="19">
        <v>100748</v>
      </c>
    </row>
    <row r="1419" spans="2:13" ht="15.75" customHeight="1" hidden="1" outlineLevel="2">
      <c r="B1419" s="34" t="s">
        <v>520</v>
      </c>
      <c r="C1419" s="34" t="s">
        <v>521</v>
      </c>
      <c r="D1419" s="15">
        <v>42824</v>
      </c>
      <c r="E1419" s="16" t="s">
        <v>44</v>
      </c>
      <c r="F1419" s="17">
        <v>67</v>
      </c>
      <c r="G1419" s="35" t="e">
        <f>ROUNDUP(DATEDIF(D1419,$B$100,"d")/7,0)</f>
        <v>#VALUE!</v>
      </c>
      <c r="H1419" s="19">
        <v>1812040</v>
      </c>
      <c r="I1419" s="36">
        <v>1504</v>
      </c>
      <c r="J1419" s="19">
        <v>3775620</v>
      </c>
      <c r="K1419" s="20">
        <f t="shared" si="216"/>
        <v>-0.5200682272050683</v>
      </c>
      <c r="L1419" s="19">
        <v>132800426</v>
      </c>
      <c r="M1419" s="36">
        <v>102252</v>
      </c>
    </row>
    <row r="1420" spans="2:13" ht="15.75" customHeight="1" hidden="1" outlineLevel="2">
      <c r="B1420" s="65" t="s">
        <v>520</v>
      </c>
      <c r="C1420" s="65" t="s">
        <v>521</v>
      </c>
      <c r="D1420" s="66">
        <v>42824</v>
      </c>
      <c r="E1420" s="65" t="s">
        <v>44</v>
      </c>
      <c r="F1420" s="31">
        <v>67</v>
      </c>
      <c r="G1420" s="18" t="e">
        <f>ROUNDUP(DATEDIF(D1420,$B$98,"d")/7,0)</f>
        <v>#VALUE!</v>
      </c>
      <c r="H1420" s="19">
        <v>1276300</v>
      </c>
      <c r="I1420" s="19">
        <v>1141</v>
      </c>
      <c r="J1420" s="19">
        <v>1812040</v>
      </c>
      <c r="K1420" s="20">
        <f t="shared" si="216"/>
        <v>-0.29565572503918236</v>
      </c>
      <c r="L1420" s="32">
        <v>134076726</v>
      </c>
      <c r="M1420" s="32">
        <v>103393</v>
      </c>
    </row>
    <row r="1421" spans="2:13" ht="15.75" customHeight="1" hidden="1" outlineLevel="2">
      <c r="B1421" s="44" t="s">
        <v>520</v>
      </c>
      <c r="C1421" s="44" t="s">
        <v>521</v>
      </c>
      <c r="D1421" s="15">
        <v>42824</v>
      </c>
      <c r="E1421" s="16" t="s">
        <v>44</v>
      </c>
      <c r="F1421" s="17">
        <v>67</v>
      </c>
      <c r="G1421" s="18" t="e">
        <f>ROUNDUP(DATEDIF(D1421,$B$102,"d")/7,0)</f>
        <v>#VALUE!</v>
      </c>
      <c r="H1421" s="19">
        <v>1925360</v>
      </c>
      <c r="I1421" s="19">
        <v>1979</v>
      </c>
      <c r="J1421" s="19">
        <v>1276300</v>
      </c>
      <c r="K1421" s="20">
        <f t="shared" si="216"/>
        <v>0.5085481469873854</v>
      </c>
      <c r="L1421" s="19">
        <v>136002086</v>
      </c>
      <c r="M1421" s="19">
        <v>105372</v>
      </c>
    </row>
    <row r="1422" spans="2:13" ht="15.75" customHeight="1" hidden="1" outlineLevel="2">
      <c r="B1422" s="44" t="s">
        <v>520</v>
      </c>
      <c r="C1422" s="44" t="s">
        <v>521</v>
      </c>
      <c r="D1422" s="15">
        <v>42824</v>
      </c>
      <c r="E1422" s="16" t="s">
        <v>44</v>
      </c>
      <c r="F1422" s="17">
        <v>67</v>
      </c>
      <c r="G1422" s="18" t="e">
        <f>ROUNDUP(DATEDIF(D1422,$B$110,"d")/7,0)</f>
        <v>#VALUE!</v>
      </c>
      <c r="H1422" s="19">
        <v>1213195</v>
      </c>
      <c r="I1422" s="19">
        <v>1130</v>
      </c>
      <c r="J1422" s="19">
        <v>1925360</v>
      </c>
      <c r="K1422" s="20">
        <f t="shared" si="216"/>
        <v>-0.3698866705447293</v>
      </c>
      <c r="L1422" s="19">
        <v>137215281</v>
      </c>
      <c r="M1422" s="19">
        <v>106502</v>
      </c>
    </row>
    <row r="1423" spans="2:13" ht="15.75" customHeight="1" hidden="1" outlineLevel="2">
      <c r="B1423" s="44" t="s">
        <v>520</v>
      </c>
      <c r="C1423" s="44" t="s">
        <v>521</v>
      </c>
      <c r="D1423" s="15">
        <v>42824</v>
      </c>
      <c r="E1423" s="16" t="s">
        <v>44</v>
      </c>
      <c r="F1423" s="17">
        <v>67</v>
      </c>
      <c r="G1423" s="18" t="e">
        <f>ROUNDUP(DATEDIF(D1423,$B$113,"d")/7,0)</f>
        <v>#VALUE!</v>
      </c>
      <c r="H1423" s="19">
        <v>999985</v>
      </c>
      <c r="I1423" s="19">
        <v>1198</v>
      </c>
      <c r="J1423" s="19">
        <v>1213195</v>
      </c>
      <c r="K1423" s="20">
        <f t="shared" si="216"/>
        <v>-0.17574256405606684</v>
      </c>
      <c r="L1423" s="19">
        <v>138215266</v>
      </c>
      <c r="M1423" s="19">
        <v>107700</v>
      </c>
    </row>
    <row r="1424" spans="2:13" ht="15.75" customHeight="1" hidden="1" outlineLevel="2">
      <c r="B1424" s="44" t="s">
        <v>520</v>
      </c>
      <c r="C1424" s="44" t="s">
        <v>521</v>
      </c>
      <c r="D1424" s="15">
        <v>42824</v>
      </c>
      <c r="E1424" s="16" t="s">
        <v>44</v>
      </c>
      <c r="F1424" s="17">
        <v>67</v>
      </c>
      <c r="G1424" s="18" t="e">
        <f>ROUNDUP(DATEDIF(D1424,$B$123,"d")/7,0)</f>
        <v>#VALUE!</v>
      </c>
      <c r="H1424" s="19">
        <v>850580</v>
      </c>
      <c r="I1424" s="19">
        <v>998</v>
      </c>
      <c r="J1424" s="19">
        <v>999985</v>
      </c>
      <c r="K1424" s="20">
        <f t="shared" si="216"/>
        <v>-0.14940724110861664</v>
      </c>
      <c r="L1424" s="19">
        <v>139065846</v>
      </c>
      <c r="M1424" s="19">
        <v>108698</v>
      </c>
    </row>
    <row r="1425" spans="2:13" ht="15.75" customHeight="1" hidden="1" outlineLevel="2">
      <c r="B1425" s="44" t="s">
        <v>520</v>
      </c>
      <c r="C1425" s="44" t="s">
        <v>521</v>
      </c>
      <c r="D1425" s="15">
        <v>42824</v>
      </c>
      <c r="E1425" s="16" t="s">
        <v>44</v>
      </c>
      <c r="F1425" s="17">
        <v>67</v>
      </c>
      <c r="G1425" s="18" t="e">
        <f>ROUNDUP(DATEDIF(D1425,$B$122,"d")/7,0)</f>
        <v>#VALUE!</v>
      </c>
      <c r="H1425" s="19">
        <v>1104160</v>
      </c>
      <c r="I1425" s="19">
        <v>1278</v>
      </c>
      <c r="J1425" s="19">
        <v>850580</v>
      </c>
      <c r="K1425" s="20">
        <f t="shared" si="216"/>
        <v>0.29812598462225776</v>
      </c>
      <c r="L1425" s="19">
        <v>140170006</v>
      </c>
      <c r="M1425" s="19">
        <v>109976</v>
      </c>
    </row>
    <row r="1426" spans="1:13" s="28" customFormat="1" ht="15.75" customHeight="1" hidden="1" outlineLevel="1">
      <c r="A1426" s="28">
        <v>1</v>
      </c>
      <c r="B1426" s="46" t="s">
        <v>522</v>
      </c>
      <c r="C1426" s="46"/>
      <c r="D1426" s="23"/>
      <c r="E1426" s="24"/>
      <c r="F1426" s="25"/>
      <c r="G1426" s="26"/>
      <c r="H1426" s="23">
        <f>SUBTOTAL(9,'2017.01.02. - 2017.12.31.  alapadatok'!$H$1413:$H$1425)</f>
        <v>140170006</v>
      </c>
      <c r="I1426" s="23">
        <f>SUBTOTAL(9,'2017.01.02. - 2017.12.31.  alapadatok'!$I$1413:$I$1425)</f>
        <v>109976</v>
      </c>
      <c r="J1426" s="23"/>
      <c r="K1426" s="27"/>
      <c r="L1426" s="23"/>
      <c r="M1426" s="23"/>
    </row>
    <row r="1427" spans="2:13" ht="15.75" customHeight="1" hidden="1" outlineLevel="2">
      <c r="B1427" s="44" t="s">
        <v>523</v>
      </c>
      <c r="C1427" s="44" t="s">
        <v>524</v>
      </c>
      <c r="D1427" s="15">
        <v>42866</v>
      </c>
      <c r="E1427" s="16" t="s">
        <v>44</v>
      </c>
      <c r="F1427" s="17">
        <v>36</v>
      </c>
      <c r="G1427" s="18" t="e">
        <f>ROUNDUP(DATEDIF(D1427,$B$100,"d")/7,0)</f>
        <v>#VALUE!</v>
      </c>
      <c r="H1427" s="19">
        <v>29185215</v>
      </c>
      <c r="I1427" s="19">
        <v>20618</v>
      </c>
      <c r="J1427" s="19"/>
      <c r="K1427" s="20"/>
      <c r="L1427" s="19">
        <v>29185215</v>
      </c>
      <c r="M1427" s="19">
        <v>20618</v>
      </c>
    </row>
    <row r="1428" spans="2:13" ht="15.75" customHeight="1" hidden="1" outlineLevel="2">
      <c r="B1428" s="44" t="s">
        <v>523</v>
      </c>
      <c r="C1428" s="44" t="s">
        <v>524</v>
      </c>
      <c r="D1428" s="15">
        <v>42866</v>
      </c>
      <c r="E1428" s="16" t="s">
        <v>44</v>
      </c>
      <c r="F1428" s="17">
        <v>36</v>
      </c>
      <c r="G1428" s="18" t="e">
        <f>ROUNDUP(DATEDIF(D1428,$B$98,"d")/7,0)</f>
        <v>#VALUE!</v>
      </c>
      <c r="H1428" s="19">
        <v>19655500</v>
      </c>
      <c r="I1428" s="19">
        <v>14456</v>
      </c>
      <c r="J1428" s="19">
        <v>29185215</v>
      </c>
      <c r="K1428" s="20">
        <f aca="true" t="shared" si="217" ref="K1428:K1432">IF(J1428&lt;&gt;0,-(J1428-H1428)/J1428,"")</f>
        <v>-0.32652543419673286</v>
      </c>
      <c r="L1428" s="19">
        <v>48840715</v>
      </c>
      <c r="M1428" s="19">
        <v>35074</v>
      </c>
    </row>
    <row r="1429" spans="2:13" ht="15.75" customHeight="1" hidden="1" outlineLevel="2">
      <c r="B1429" s="44" t="s">
        <v>523</v>
      </c>
      <c r="C1429" s="44" t="s">
        <v>524</v>
      </c>
      <c r="D1429" s="15">
        <v>42866</v>
      </c>
      <c r="E1429" s="16" t="s">
        <v>44</v>
      </c>
      <c r="F1429" s="17">
        <v>36</v>
      </c>
      <c r="G1429" s="18" t="e">
        <f>ROUNDUP(DATEDIF(D1429,$B$102,"d")/7,0)</f>
        <v>#VALUE!</v>
      </c>
      <c r="H1429" s="19">
        <v>10998635</v>
      </c>
      <c r="I1429" s="19">
        <v>8037</v>
      </c>
      <c r="J1429" s="19">
        <v>19655500</v>
      </c>
      <c r="K1429" s="20">
        <f t="shared" si="217"/>
        <v>-0.4404296507338913</v>
      </c>
      <c r="L1429" s="19">
        <v>59839350</v>
      </c>
      <c r="M1429" s="19">
        <v>43111</v>
      </c>
    </row>
    <row r="1430" spans="2:13" ht="15.75" customHeight="1" hidden="1" outlineLevel="2">
      <c r="B1430" s="30" t="s">
        <v>523</v>
      </c>
      <c r="C1430" s="30" t="s">
        <v>524</v>
      </c>
      <c r="D1430" s="53">
        <v>42866</v>
      </c>
      <c r="E1430" s="30" t="s">
        <v>44</v>
      </c>
      <c r="F1430" s="35">
        <v>36</v>
      </c>
      <c r="G1430" s="18" t="e">
        <f>ROUNDUP(DATEDIF(D1430,$B$110,"d")/7,0)</f>
        <v>#VALUE!</v>
      </c>
      <c r="H1430" s="47">
        <v>6626245</v>
      </c>
      <c r="I1430" s="47">
        <v>4802</v>
      </c>
      <c r="J1430" s="47">
        <v>10998635</v>
      </c>
      <c r="K1430" s="20">
        <f t="shared" si="217"/>
        <v>-0.3975393310169853</v>
      </c>
      <c r="L1430" s="47">
        <v>66465595</v>
      </c>
      <c r="M1430" s="47">
        <v>47913</v>
      </c>
    </row>
    <row r="1431" spans="2:13" ht="15.75" customHeight="1" hidden="1" outlineLevel="2">
      <c r="B1431" s="30" t="s">
        <v>523</v>
      </c>
      <c r="C1431" s="30" t="s">
        <v>524</v>
      </c>
      <c r="D1431" s="53">
        <v>42866</v>
      </c>
      <c r="E1431" s="30" t="s">
        <v>44</v>
      </c>
      <c r="F1431" s="35">
        <v>36</v>
      </c>
      <c r="G1431" s="18" t="e">
        <f>ROUNDUP(DATEDIF(D1431,$B$113,"d")/7,0)</f>
        <v>#VALUE!</v>
      </c>
      <c r="H1431" s="19">
        <v>2625580</v>
      </c>
      <c r="I1431" s="19">
        <v>1854</v>
      </c>
      <c r="J1431" s="47">
        <v>6626245</v>
      </c>
      <c r="K1431" s="20">
        <f t="shared" si="217"/>
        <v>-0.6037605008568201</v>
      </c>
      <c r="L1431" s="19">
        <v>69091175</v>
      </c>
      <c r="M1431" s="19">
        <v>49767</v>
      </c>
    </row>
    <row r="1432" spans="2:13" ht="15.75" customHeight="1" hidden="1" outlineLevel="2">
      <c r="B1432" s="30" t="s">
        <v>523</v>
      </c>
      <c r="C1432" s="30" t="s">
        <v>524</v>
      </c>
      <c r="D1432" s="53">
        <v>42866</v>
      </c>
      <c r="E1432" s="30" t="s">
        <v>44</v>
      </c>
      <c r="F1432" s="35">
        <v>36</v>
      </c>
      <c r="G1432" s="18" t="e">
        <f>ROUNDUP(DATEDIF(D1432,$B$123,"d")/7,0)</f>
        <v>#VALUE!</v>
      </c>
      <c r="H1432" s="19">
        <v>960415</v>
      </c>
      <c r="I1432" s="19">
        <v>638</v>
      </c>
      <c r="J1432" s="19">
        <v>2625580</v>
      </c>
      <c r="K1432" s="20">
        <f t="shared" si="217"/>
        <v>-0.6342084415633878</v>
      </c>
      <c r="L1432" s="19">
        <v>70051590</v>
      </c>
      <c r="M1432" s="19">
        <v>50405</v>
      </c>
    </row>
    <row r="1433" spans="1:13" s="28" customFormat="1" ht="15.75" customHeight="1" hidden="1" outlineLevel="1">
      <c r="A1433" s="28">
        <v>1</v>
      </c>
      <c r="B1433" s="23" t="s">
        <v>525</v>
      </c>
      <c r="C1433" s="23"/>
      <c r="D1433" s="60"/>
      <c r="E1433" s="23"/>
      <c r="F1433" s="26"/>
      <c r="G1433" s="26"/>
      <c r="H1433" s="23">
        <f>SUBTOTAL(9,'2017.01.02. - 2017.12.31.  alapadatok'!$H$1427:$H$1432)</f>
        <v>70051590</v>
      </c>
      <c r="I1433" s="23">
        <f>SUBTOTAL(9,'2017.01.02. - 2017.12.31.  alapadatok'!$I$1427:$I$1432)</f>
        <v>50405</v>
      </c>
      <c r="J1433" s="23"/>
      <c r="K1433" s="27"/>
      <c r="L1433" s="23"/>
      <c r="M1433" s="23"/>
    </row>
    <row r="1434" spans="2:13" ht="15.75" customHeight="1" hidden="1" outlineLevel="2">
      <c r="B1434" s="30" t="s">
        <v>526</v>
      </c>
      <c r="C1434" s="30" t="s">
        <v>526</v>
      </c>
      <c r="D1434" s="53">
        <v>42719</v>
      </c>
      <c r="E1434" s="30" t="s">
        <v>69</v>
      </c>
      <c r="F1434" s="35"/>
      <c r="G1434" s="18" t="e">
        <f>ROUNDUP(DATEDIF(D1434,$B$50,"d")/7,0)</f>
        <v>#VALUE!</v>
      </c>
      <c r="H1434" s="19">
        <v>261350</v>
      </c>
      <c r="I1434" s="19">
        <v>247</v>
      </c>
      <c r="J1434" s="19">
        <v>365890</v>
      </c>
      <c r="K1434" s="20">
        <f aca="true" t="shared" si="218" ref="K1434:K1440">IF(J1434&lt;&gt;0,-(J1434-H1434)/J1434,"")</f>
        <v>-0.2857142857142857</v>
      </c>
      <c r="L1434" s="19">
        <v>2238642</v>
      </c>
      <c r="M1434" s="19">
        <v>2638</v>
      </c>
    </row>
    <row r="1435" spans="2:13" ht="15.75" customHeight="1" hidden="1" outlineLevel="2">
      <c r="B1435" s="30" t="s">
        <v>526</v>
      </c>
      <c r="C1435" s="30" t="s">
        <v>526</v>
      </c>
      <c r="D1435" s="53">
        <v>42719</v>
      </c>
      <c r="E1435" s="30" t="s">
        <v>69</v>
      </c>
      <c r="F1435" s="35"/>
      <c r="G1435" s="18" t="e">
        <f>ROUNDUP(DATEDIF(D1435,$B$52,"d")/7,0)</f>
        <v>#VALUE!</v>
      </c>
      <c r="H1435" s="19">
        <v>119350</v>
      </c>
      <c r="I1435" s="19">
        <v>108</v>
      </c>
      <c r="J1435" s="19">
        <v>261350</v>
      </c>
      <c r="K1435" s="20">
        <f t="shared" si="218"/>
        <v>-0.5433326956189019</v>
      </c>
      <c r="L1435" s="19">
        <v>2357992</v>
      </c>
      <c r="M1435" s="19">
        <v>2746</v>
      </c>
    </row>
    <row r="1436" spans="2:13" ht="15.75" customHeight="1" hidden="1" outlineLevel="2">
      <c r="B1436" s="30" t="s">
        <v>526</v>
      </c>
      <c r="C1436" s="30" t="s">
        <v>526</v>
      </c>
      <c r="D1436" s="53">
        <v>42719</v>
      </c>
      <c r="E1436" s="30" t="s">
        <v>69</v>
      </c>
      <c r="F1436" s="35"/>
      <c r="G1436" s="18" t="e">
        <f aca="true" t="shared" si="219" ref="G1436:G1437">ROUNDUP(DATEDIF(D1436,$B$56,"d")/7,0)</f>
        <v>#VALUE!</v>
      </c>
      <c r="H1436" s="19">
        <v>59360</v>
      </c>
      <c r="I1436" s="19">
        <v>56</v>
      </c>
      <c r="J1436" s="19">
        <v>119350</v>
      </c>
      <c r="K1436" s="20">
        <f t="shared" si="218"/>
        <v>-0.5026392961876833</v>
      </c>
      <c r="L1436" s="19">
        <v>2417352</v>
      </c>
      <c r="M1436" s="19">
        <v>2802</v>
      </c>
    </row>
    <row r="1437" spans="2:13" ht="15.75" customHeight="1" hidden="1" outlineLevel="2">
      <c r="B1437" s="30" t="s">
        <v>526</v>
      </c>
      <c r="C1437" s="30" t="s">
        <v>526</v>
      </c>
      <c r="D1437" s="53">
        <v>42719</v>
      </c>
      <c r="E1437" s="30" t="s">
        <v>69</v>
      </c>
      <c r="F1437" s="35"/>
      <c r="G1437" s="18" t="e">
        <f t="shared" si="219"/>
        <v>#VALUE!</v>
      </c>
      <c r="H1437" s="19">
        <v>45120</v>
      </c>
      <c r="I1437" s="19">
        <v>42</v>
      </c>
      <c r="J1437" s="19">
        <v>59360</v>
      </c>
      <c r="K1437" s="20">
        <f t="shared" si="218"/>
        <v>-0.2398921832884097</v>
      </c>
      <c r="L1437" s="19">
        <v>2462472</v>
      </c>
      <c r="M1437" s="19">
        <v>2844</v>
      </c>
    </row>
    <row r="1438" spans="2:13" ht="15.75" customHeight="1" hidden="1" outlineLevel="2">
      <c r="B1438" s="30" t="s">
        <v>526</v>
      </c>
      <c r="C1438" s="30" t="s">
        <v>526</v>
      </c>
      <c r="D1438" s="53">
        <v>42719</v>
      </c>
      <c r="E1438" s="30" t="s">
        <v>69</v>
      </c>
      <c r="F1438" s="35"/>
      <c r="G1438" s="18" t="e">
        <f>ROUNDUP(DATEDIF(D1438,$B$67,"d")/7,0)</f>
        <v>#VALUE!</v>
      </c>
      <c r="H1438" s="19">
        <v>74905</v>
      </c>
      <c r="I1438" s="19">
        <v>162</v>
      </c>
      <c r="J1438" s="19">
        <v>45120</v>
      </c>
      <c r="K1438" s="20">
        <f t="shared" si="218"/>
        <v>0.6601285460992907</v>
      </c>
      <c r="L1438" s="19">
        <v>2537377</v>
      </c>
      <c r="M1438" s="19">
        <v>3006</v>
      </c>
    </row>
    <row r="1439" spans="2:13" ht="15.75" customHeight="1" hidden="1" outlineLevel="2">
      <c r="B1439" s="30" t="s">
        <v>526</v>
      </c>
      <c r="C1439" s="30" t="s">
        <v>526</v>
      </c>
      <c r="D1439" s="53">
        <v>42719</v>
      </c>
      <c r="E1439" s="30" t="s">
        <v>69</v>
      </c>
      <c r="F1439" s="35"/>
      <c r="G1439" s="18" t="e">
        <f>ROUNDUP(DATEDIF(D1439,$B$65,"d")/7,0)</f>
        <v>#VALUE!</v>
      </c>
      <c r="H1439" s="19">
        <v>118900</v>
      </c>
      <c r="I1439" s="19">
        <v>138</v>
      </c>
      <c r="J1439" s="19">
        <v>74905</v>
      </c>
      <c r="K1439" s="20">
        <f t="shared" si="218"/>
        <v>0.5873439690274348</v>
      </c>
      <c r="L1439" s="19">
        <v>2656277</v>
      </c>
      <c r="M1439" s="19">
        <v>3144</v>
      </c>
    </row>
    <row r="1440" spans="2:13" ht="15.75" customHeight="1" hidden="1" outlineLevel="2">
      <c r="B1440" s="30" t="s">
        <v>526</v>
      </c>
      <c r="C1440" s="30" t="s">
        <v>526</v>
      </c>
      <c r="D1440" s="53">
        <v>42719</v>
      </c>
      <c r="E1440" s="30" t="s">
        <v>69</v>
      </c>
      <c r="F1440" s="35"/>
      <c r="G1440" s="18" t="e">
        <f>ROUNDUP(DATEDIF(D1440,$B$74,"d")/7,0)</f>
        <v>#VALUE!</v>
      </c>
      <c r="H1440" s="30">
        <v>14080</v>
      </c>
      <c r="I1440" s="19">
        <v>14</v>
      </c>
      <c r="J1440" s="19">
        <v>118900</v>
      </c>
      <c r="K1440" s="20">
        <f t="shared" si="218"/>
        <v>-0.8815811606391926</v>
      </c>
      <c r="L1440" s="30">
        <v>2670357</v>
      </c>
      <c r="M1440" s="19">
        <v>3158</v>
      </c>
    </row>
    <row r="1441" spans="2:13" ht="15.75" customHeight="1" hidden="1" outlineLevel="2">
      <c r="B1441" s="30" t="s">
        <v>526</v>
      </c>
      <c r="C1441" s="30" t="s">
        <v>526</v>
      </c>
      <c r="D1441" s="53">
        <v>42719</v>
      </c>
      <c r="E1441" s="30" t="s">
        <v>69</v>
      </c>
      <c r="F1441" s="35"/>
      <c r="G1441" s="18" t="e">
        <f>ROUNDUP(DATEDIF(D1441,$B$43,"d")/7,0)</f>
        <v>#VALUE!</v>
      </c>
      <c r="H1441" s="30">
        <v>157650</v>
      </c>
      <c r="I1441" s="19">
        <v>142</v>
      </c>
      <c r="J1441" s="30"/>
      <c r="K1441" s="20"/>
      <c r="L1441" s="30"/>
      <c r="M1441" s="19"/>
    </row>
    <row r="1442" spans="1:13" s="28" customFormat="1" ht="15.75" customHeight="1" hidden="1" outlineLevel="1">
      <c r="A1442" s="28">
        <v>1</v>
      </c>
      <c r="B1442" s="23" t="s">
        <v>527</v>
      </c>
      <c r="C1442" s="23"/>
      <c r="D1442" s="60"/>
      <c r="E1442" s="23"/>
      <c r="F1442" s="26"/>
      <c r="G1442" s="26"/>
      <c r="H1442" s="74">
        <f>SUBTOTAL(9,'2017.01.02. - 2017.12.31.  alapadatok'!$H$1434:$H$1441)</f>
        <v>850715</v>
      </c>
      <c r="I1442" s="23">
        <f>SUBTOTAL(9,'2017.01.02. - 2017.12.31.  alapadatok'!$I$1434:$I$1441)</f>
        <v>909</v>
      </c>
      <c r="J1442" s="23"/>
      <c r="K1442" s="27"/>
      <c r="L1442" s="23"/>
      <c r="M1442" s="23"/>
    </row>
    <row r="1443" spans="2:13" ht="15.75" customHeight="1" hidden="1" outlineLevel="2">
      <c r="B1443" s="65" t="s">
        <v>528</v>
      </c>
      <c r="C1443" s="65" t="s">
        <v>529</v>
      </c>
      <c r="D1443" s="66">
        <v>42922</v>
      </c>
      <c r="E1443" s="65" t="s">
        <v>44</v>
      </c>
      <c r="F1443" s="31">
        <v>71</v>
      </c>
      <c r="G1443" s="18" t="e">
        <f>ROUNDUP(DATEDIF(D1443,$B$128,"d")/7,0)</f>
        <v>#VALUE!</v>
      </c>
      <c r="H1443" s="19">
        <v>125588365</v>
      </c>
      <c r="I1443" s="19">
        <v>83954</v>
      </c>
      <c r="J1443" s="19"/>
      <c r="K1443" s="20">
        <f aca="true" t="shared" si="220" ref="K1443:K1451">IF(J1443&lt;&gt;0,-(J1443-H1443)/J1443,"")</f>
        <v>0</v>
      </c>
      <c r="L1443" s="19">
        <v>125588365</v>
      </c>
      <c r="M1443" s="19">
        <v>83954</v>
      </c>
    </row>
    <row r="1444" spans="2:13" ht="15.75" customHeight="1" hidden="1" outlineLevel="2">
      <c r="B1444" s="65" t="s">
        <v>528</v>
      </c>
      <c r="C1444" s="65" t="s">
        <v>529</v>
      </c>
      <c r="D1444" s="66">
        <v>42922</v>
      </c>
      <c r="E1444" s="65" t="s">
        <v>44</v>
      </c>
      <c r="F1444" s="31">
        <v>71</v>
      </c>
      <c r="G1444" s="18" t="e">
        <f>ROUNDUP(DATEDIF(D1444,$B$131,"d")/7,0)</f>
        <v>#VALUE!</v>
      </c>
      <c r="H1444" s="19">
        <v>62367594</v>
      </c>
      <c r="I1444" s="19">
        <v>43534</v>
      </c>
      <c r="J1444" s="19">
        <v>125588365</v>
      </c>
      <c r="K1444" s="20">
        <f t="shared" si="220"/>
        <v>-0.503396719911116</v>
      </c>
      <c r="L1444" s="19">
        <v>187955959</v>
      </c>
      <c r="M1444" s="19">
        <v>127488</v>
      </c>
    </row>
    <row r="1445" spans="2:13" ht="15.75" customHeight="1" hidden="1" outlineLevel="2">
      <c r="B1445" s="65" t="s">
        <v>528</v>
      </c>
      <c r="C1445" s="65" t="s">
        <v>529</v>
      </c>
      <c r="D1445" s="66">
        <v>42922</v>
      </c>
      <c r="E1445" s="65" t="s">
        <v>44</v>
      </c>
      <c r="F1445" s="31">
        <v>71</v>
      </c>
      <c r="G1445" s="18" t="e">
        <f>ROUNDUP(DATEDIF(D1445,$B$134,"d")/7,0)</f>
        <v>#VALUE!</v>
      </c>
      <c r="H1445" s="19">
        <v>30888351</v>
      </c>
      <c r="I1445" s="19">
        <v>21798</v>
      </c>
      <c r="J1445" s="19">
        <v>62367594</v>
      </c>
      <c r="K1445" s="20">
        <f t="shared" si="220"/>
        <v>-0.5047371716792538</v>
      </c>
      <c r="L1445" s="19">
        <v>218854309</v>
      </c>
      <c r="M1445" s="19">
        <v>149289</v>
      </c>
    </row>
    <row r="1446" spans="2:13" ht="15.75" customHeight="1" hidden="1" outlineLevel="2">
      <c r="B1446" s="65" t="s">
        <v>528</v>
      </c>
      <c r="C1446" s="65" t="s">
        <v>529</v>
      </c>
      <c r="D1446" s="66">
        <v>42922</v>
      </c>
      <c r="E1446" s="65" t="s">
        <v>44</v>
      </c>
      <c r="F1446" s="31">
        <v>71</v>
      </c>
      <c r="G1446" s="18" t="e">
        <f aca="true" t="shared" si="221" ref="G1446:G1447">ROUNDUP(DATEDIF(D1446,$B$140,"d")/7,0)</f>
        <v>#VALUE!</v>
      </c>
      <c r="H1446" s="19">
        <v>18446381</v>
      </c>
      <c r="I1446" s="19">
        <v>13026</v>
      </c>
      <c r="J1446" s="19">
        <v>30888351</v>
      </c>
      <c r="K1446" s="20">
        <f t="shared" si="220"/>
        <v>-0.40280460423413345</v>
      </c>
      <c r="L1446" s="19">
        <v>237300690</v>
      </c>
      <c r="M1446" s="19">
        <v>162315</v>
      </c>
    </row>
    <row r="1447" spans="2:13" ht="15.75" customHeight="1" hidden="1" outlineLevel="2">
      <c r="B1447" s="65" t="s">
        <v>528</v>
      </c>
      <c r="C1447" s="65" t="s">
        <v>529</v>
      </c>
      <c r="D1447" s="66">
        <v>42922</v>
      </c>
      <c r="E1447" s="65" t="s">
        <v>44</v>
      </c>
      <c r="F1447" s="31">
        <v>71</v>
      </c>
      <c r="G1447" s="18" t="e">
        <f t="shared" si="221"/>
        <v>#VALUE!</v>
      </c>
      <c r="H1447" s="19">
        <v>17051360</v>
      </c>
      <c r="I1447" s="19">
        <v>10997</v>
      </c>
      <c r="J1447" s="19">
        <v>18446381</v>
      </c>
      <c r="K1447" s="20">
        <f t="shared" si="220"/>
        <v>-0.07562572842879045</v>
      </c>
      <c r="L1447" s="19">
        <v>254352050</v>
      </c>
      <c r="M1447" s="19">
        <v>173312</v>
      </c>
    </row>
    <row r="1448" spans="2:13" ht="15.75" customHeight="1" hidden="1" outlineLevel="2">
      <c r="B1448" s="65" t="s">
        <v>528</v>
      </c>
      <c r="C1448" s="65" t="s">
        <v>529</v>
      </c>
      <c r="D1448" s="66">
        <v>42922</v>
      </c>
      <c r="E1448" s="65" t="s">
        <v>44</v>
      </c>
      <c r="F1448" s="31">
        <v>71</v>
      </c>
      <c r="G1448" s="18" t="e">
        <f>ROUNDUP(DATEDIF(D1448,$B$152,"d")/7,0)</f>
        <v>#VALUE!</v>
      </c>
      <c r="H1448" s="19">
        <v>9658013</v>
      </c>
      <c r="I1448" s="19">
        <v>6570</v>
      </c>
      <c r="J1448" s="19">
        <v>17051360</v>
      </c>
      <c r="K1448" s="20">
        <f t="shared" si="220"/>
        <v>-0.43359280432763136</v>
      </c>
      <c r="L1448" s="19">
        <v>264010063</v>
      </c>
      <c r="M1448" s="19">
        <v>179882</v>
      </c>
    </row>
    <row r="1449" spans="2:13" ht="15.75" customHeight="1" hidden="1" outlineLevel="2">
      <c r="B1449" s="34" t="s">
        <v>528</v>
      </c>
      <c r="C1449" s="34" t="s">
        <v>529</v>
      </c>
      <c r="D1449" s="15">
        <v>42922</v>
      </c>
      <c r="E1449" s="16" t="s">
        <v>44</v>
      </c>
      <c r="F1449" s="17">
        <v>71</v>
      </c>
      <c r="G1449" s="18" t="e">
        <f aca="true" t="shared" si="222" ref="G1449:G1450">ROUNDUP(DATEDIF(D1449,$B$154,"d")/7,0)</f>
        <v>#VALUE!</v>
      </c>
      <c r="H1449" s="19">
        <v>5530348</v>
      </c>
      <c r="I1449" s="19">
        <v>3593</v>
      </c>
      <c r="J1449" s="19">
        <v>9658013</v>
      </c>
      <c r="K1449" s="20">
        <f t="shared" si="220"/>
        <v>-0.42738242327899123</v>
      </c>
      <c r="L1449" s="19">
        <v>269540411</v>
      </c>
      <c r="M1449" s="19">
        <v>183475</v>
      </c>
    </row>
    <row r="1450" spans="2:13" ht="15.75" customHeight="1" hidden="1" outlineLevel="2">
      <c r="B1450" s="34" t="s">
        <v>528</v>
      </c>
      <c r="C1450" s="34" t="s">
        <v>529</v>
      </c>
      <c r="D1450" s="15">
        <v>42922</v>
      </c>
      <c r="E1450" s="16" t="s">
        <v>44</v>
      </c>
      <c r="F1450" s="17">
        <v>71</v>
      </c>
      <c r="G1450" s="18" t="e">
        <f t="shared" si="222"/>
        <v>#VALUE!</v>
      </c>
      <c r="H1450" s="19">
        <v>3121270</v>
      </c>
      <c r="I1450" s="19">
        <v>2938</v>
      </c>
      <c r="J1450" s="19">
        <v>5530348</v>
      </c>
      <c r="K1450" s="20">
        <f t="shared" si="220"/>
        <v>-0.435610561939321</v>
      </c>
      <c r="L1450" s="19">
        <v>272661681</v>
      </c>
      <c r="M1450" s="19">
        <v>186413</v>
      </c>
    </row>
    <row r="1451" spans="2:13" ht="15.75" customHeight="1" hidden="1" outlineLevel="2">
      <c r="B1451" s="34" t="s">
        <v>528</v>
      </c>
      <c r="C1451" s="34" t="s">
        <v>529</v>
      </c>
      <c r="D1451" s="15">
        <v>42922</v>
      </c>
      <c r="E1451" s="16" t="s">
        <v>44</v>
      </c>
      <c r="F1451" s="17">
        <v>71</v>
      </c>
      <c r="G1451" s="18" t="e">
        <f>ROUNDUP(DATEDIF(D1451,$B$156,"d")/7,0)</f>
        <v>#VALUE!</v>
      </c>
      <c r="H1451" s="19">
        <v>1777610</v>
      </c>
      <c r="I1451" s="19">
        <v>1388</v>
      </c>
      <c r="J1451" s="19">
        <v>3121270</v>
      </c>
      <c r="K1451" s="20">
        <f t="shared" si="220"/>
        <v>-0.43048502692814145</v>
      </c>
      <c r="L1451" s="19">
        <v>274439291</v>
      </c>
      <c r="M1451" s="19">
        <v>187801</v>
      </c>
    </row>
    <row r="1452" spans="1:13" s="28" customFormat="1" ht="15.75" customHeight="1" hidden="1" outlineLevel="1">
      <c r="A1452" s="28">
        <v>1</v>
      </c>
      <c r="B1452" s="37" t="s">
        <v>530</v>
      </c>
      <c r="C1452" s="37"/>
      <c r="D1452" s="23"/>
      <c r="E1452" s="24"/>
      <c r="F1452" s="25"/>
      <c r="G1452" s="26"/>
      <c r="H1452" s="23">
        <f>SUBTOTAL(9,'2017.01.02. - 2017.12.31.  alapadatok'!$H$1443:$H$1451)</f>
        <v>274429292</v>
      </c>
      <c r="I1452" s="23">
        <f>SUBTOTAL(9,'2017.01.02. - 2017.12.31.  alapadatok'!$I$1443:$I$1451)</f>
        <v>187798</v>
      </c>
      <c r="J1452" s="23"/>
      <c r="K1452" s="27"/>
      <c r="L1452" s="23"/>
      <c r="M1452" s="23"/>
    </row>
    <row r="1453" spans="2:13" ht="15.75" customHeight="1" hidden="1" outlineLevel="2">
      <c r="B1453" s="34" t="s">
        <v>531</v>
      </c>
      <c r="C1453" s="34" t="s">
        <v>532</v>
      </c>
      <c r="D1453" s="15">
        <v>42754</v>
      </c>
      <c r="E1453" s="16" t="s">
        <v>77</v>
      </c>
      <c r="F1453" s="17">
        <v>34</v>
      </c>
      <c r="G1453" s="18" t="e">
        <f aca="true" t="shared" si="223" ref="G1453:G1454">ROUNDUP(DATEDIF(D1453,$B$56,"d")/7,0)</f>
        <v>#VALUE!</v>
      </c>
      <c r="H1453" s="19">
        <v>77454965</v>
      </c>
      <c r="I1453" s="19">
        <v>54918</v>
      </c>
      <c r="J1453" s="19"/>
      <c r="K1453" s="20"/>
      <c r="L1453" s="19">
        <v>77454965</v>
      </c>
      <c r="M1453" s="19">
        <v>54918</v>
      </c>
    </row>
    <row r="1454" spans="2:13" ht="15.75" customHeight="1" hidden="1" outlineLevel="2">
      <c r="B1454" s="34" t="s">
        <v>531</v>
      </c>
      <c r="C1454" s="34" t="s">
        <v>532</v>
      </c>
      <c r="D1454" s="15">
        <v>42754</v>
      </c>
      <c r="E1454" s="16" t="s">
        <v>77</v>
      </c>
      <c r="F1454" s="17">
        <v>34</v>
      </c>
      <c r="G1454" s="18" t="e">
        <f t="shared" si="223"/>
        <v>#VALUE!</v>
      </c>
      <c r="H1454" s="19">
        <v>57476023</v>
      </c>
      <c r="I1454" s="19">
        <v>42643</v>
      </c>
      <c r="J1454" s="19">
        <v>77454965</v>
      </c>
      <c r="K1454" s="20">
        <f aca="true" t="shared" si="224" ref="K1454:K1463">IF(J1454&lt;&gt;0,-(J1454-H1454)/J1454,"")</f>
        <v>-0.2579426896648911</v>
      </c>
      <c r="L1454" s="19">
        <v>134104638</v>
      </c>
      <c r="M1454" s="19">
        <v>97561</v>
      </c>
    </row>
    <row r="1455" spans="2:13" ht="15.75" customHeight="1" hidden="1" outlineLevel="2">
      <c r="B1455" s="34" t="s">
        <v>531</v>
      </c>
      <c r="C1455" s="34" t="s">
        <v>532</v>
      </c>
      <c r="D1455" s="15">
        <v>42754</v>
      </c>
      <c r="E1455" s="16" t="s">
        <v>77</v>
      </c>
      <c r="F1455" s="17">
        <v>34</v>
      </c>
      <c r="G1455" s="18" t="e">
        <f>ROUNDUP(DATEDIF(D1455,$B$67,"d")/7,0)</f>
        <v>#VALUE!</v>
      </c>
      <c r="H1455" s="19">
        <v>40870709</v>
      </c>
      <c r="I1455" s="19">
        <v>29114</v>
      </c>
      <c r="J1455" s="19">
        <v>57476023</v>
      </c>
      <c r="K1455" s="20">
        <f t="shared" si="224"/>
        <v>-0.28890854191494775</v>
      </c>
      <c r="L1455" s="19">
        <v>174958842</v>
      </c>
      <c r="M1455" s="19">
        <v>126670</v>
      </c>
    </row>
    <row r="1456" spans="2:13" ht="15.75" customHeight="1" hidden="1" outlineLevel="2">
      <c r="B1456" s="34" t="s">
        <v>531</v>
      </c>
      <c r="C1456" s="34" t="s">
        <v>532</v>
      </c>
      <c r="D1456" s="15">
        <v>42754</v>
      </c>
      <c r="E1456" s="16" t="s">
        <v>77</v>
      </c>
      <c r="F1456" s="17">
        <v>34</v>
      </c>
      <c r="G1456" s="18" t="e">
        <f>ROUNDUP(DATEDIF(D1456,$B$65,"d")/7,0)</f>
        <v>#VALUE!</v>
      </c>
      <c r="H1456" s="19">
        <v>29817315</v>
      </c>
      <c r="I1456" s="19">
        <v>20924</v>
      </c>
      <c r="J1456" s="19">
        <v>40870709</v>
      </c>
      <c r="K1456" s="20">
        <f t="shared" si="224"/>
        <v>-0.2704478163077621</v>
      </c>
      <c r="L1456" s="19">
        <v>205063237</v>
      </c>
      <c r="M1456" s="19">
        <v>147813</v>
      </c>
    </row>
    <row r="1457" spans="2:13" ht="15.75" customHeight="1" hidden="1" outlineLevel="2">
      <c r="B1457" s="34" t="s">
        <v>531</v>
      </c>
      <c r="C1457" s="34" t="s">
        <v>532</v>
      </c>
      <c r="D1457" s="15">
        <v>42754</v>
      </c>
      <c r="E1457" s="16" t="s">
        <v>77</v>
      </c>
      <c r="F1457" s="17">
        <v>34</v>
      </c>
      <c r="G1457" s="18" t="e">
        <f>ROUNDUP(DATEDIF(D1457,$B$74,"d")/7,0)</f>
        <v>#VALUE!</v>
      </c>
      <c r="H1457" s="19">
        <v>15942910</v>
      </c>
      <c r="I1457" s="19">
        <v>11361</v>
      </c>
      <c r="J1457" s="19">
        <v>29817315</v>
      </c>
      <c r="K1457" s="20">
        <f t="shared" si="224"/>
        <v>-0.46531369440876885</v>
      </c>
      <c r="L1457" s="19">
        <v>221006147</v>
      </c>
      <c r="M1457" s="19">
        <v>159174</v>
      </c>
    </row>
    <row r="1458" spans="2:13" ht="15.75" customHeight="1" hidden="1" outlineLevel="2">
      <c r="B1458" s="34" t="s">
        <v>531</v>
      </c>
      <c r="C1458" s="34" t="s">
        <v>532</v>
      </c>
      <c r="D1458" s="15">
        <v>42754</v>
      </c>
      <c r="E1458" s="16" t="s">
        <v>77</v>
      </c>
      <c r="F1458" s="17">
        <v>34</v>
      </c>
      <c r="G1458" s="18" t="e">
        <f>ROUNDUP(DATEDIF(D1458,$B$82,"d")/7,0)</f>
        <v>#VALUE!</v>
      </c>
      <c r="H1458" s="19">
        <v>8305555</v>
      </c>
      <c r="I1458" s="19">
        <v>5598</v>
      </c>
      <c r="J1458" s="19">
        <v>15942910</v>
      </c>
      <c r="K1458" s="20">
        <f t="shared" si="224"/>
        <v>-0.47904397628789225</v>
      </c>
      <c r="L1458" s="19">
        <v>229265542</v>
      </c>
      <c r="M1458" s="19">
        <v>164733</v>
      </c>
    </row>
    <row r="1459" spans="2:13" ht="15.75" customHeight="1" hidden="1" outlineLevel="2">
      <c r="B1459" s="34" t="s">
        <v>531</v>
      </c>
      <c r="C1459" s="34" t="s">
        <v>532</v>
      </c>
      <c r="D1459" s="15">
        <v>42754</v>
      </c>
      <c r="E1459" s="16" t="s">
        <v>77</v>
      </c>
      <c r="F1459" s="17">
        <v>34</v>
      </c>
      <c r="G1459" s="18" t="e">
        <f>ROUNDUP(DATEDIF(D1459,$B$64,"d")/7,0)</f>
        <v>#VALUE!</v>
      </c>
      <c r="H1459" s="86">
        <v>4400080</v>
      </c>
      <c r="I1459" s="42">
        <v>2879</v>
      </c>
      <c r="J1459" s="19">
        <v>8305555</v>
      </c>
      <c r="K1459" s="20">
        <f t="shared" si="224"/>
        <v>-0.4702244461688593</v>
      </c>
      <c r="L1459" s="19">
        <v>233719462</v>
      </c>
      <c r="M1459" s="19">
        <v>167676</v>
      </c>
    </row>
    <row r="1460" spans="2:13" ht="15.75" customHeight="1" hidden="1" outlineLevel="2">
      <c r="B1460" s="34" t="s">
        <v>531</v>
      </c>
      <c r="C1460" s="34" t="s">
        <v>532</v>
      </c>
      <c r="D1460" s="15">
        <v>42754</v>
      </c>
      <c r="E1460" s="16" t="s">
        <v>77</v>
      </c>
      <c r="F1460" s="17">
        <v>34</v>
      </c>
      <c r="G1460" s="18" t="e">
        <f>ROUNDUP(DATEDIF(D1460,$B$73,"d")/7,0)</f>
        <v>#VALUE!</v>
      </c>
      <c r="H1460" s="87">
        <v>2890035</v>
      </c>
      <c r="I1460" s="88">
        <v>1850</v>
      </c>
      <c r="J1460" s="86">
        <v>4400080</v>
      </c>
      <c r="K1460" s="20">
        <f t="shared" si="224"/>
        <v>-0.3431858057126234</v>
      </c>
      <c r="L1460" s="40">
        <v>236591297</v>
      </c>
      <c r="M1460" s="40">
        <v>169482</v>
      </c>
    </row>
    <row r="1461" spans="2:13" ht="15.75" customHeight="1" hidden="1" outlineLevel="2">
      <c r="B1461" s="34" t="s">
        <v>531</v>
      </c>
      <c r="C1461" s="34" t="s">
        <v>532</v>
      </c>
      <c r="D1461" s="15">
        <v>42754</v>
      </c>
      <c r="E1461" s="16" t="s">
        <v>77</v>
      </c>
      <c r="F1461" s="17">
        <v>34</v>
      </c>
      <c r="G1461" s="18" t="e">
        <f>ROUNDUP(DATEDIF(D1461,$B$74,"d")/7,0)</f>
        <v>#VALUE!</v>
      </c>
      <c r="H1461" s="89">
        <v>1604140</v>
      </c>
      <c r="I1461" s="84">
        <v>1229</v>
      </c>
      <c r="J1461" s="89">
        <v>2890035</v>
      </c>
      <c r="K1461" s="20">
        <f t="shared" si="224"/>
        <v>-0.44494097822344714</v>
      </c>
      <c r="L1461" s="19">
        <v>238195437</v>
      </c>
      <c r="M1461" s="19">
        <v>170711</v>
      </c>
    </row>
    <row r="1462" spans="2:13" ht="15.75" customHeight="1" hidden="1" outlineLevel="2">
      <c r="B1462" s="34" t="s">
        <v>531</v>
      </c>
      <c r="C1462" s="34" t="s">
        <v>532</v>
      </c>
      <c r="D1462" s="15">
        <v>42754</v>
      </c>
      <c r="E1462" s="16" t="s">
        <v>77</v>
      </c>
      <c r="F1462" s="17">
        <v>34</v>
      </c>
      <c r="G1462" s="18" t="e">
        <f>ROUNDUP(DATEDIF(D1462,$B$76,"d")/7,0)</f>
        <v>#VALUE!</v>
      </c>
      <c r="H1462" s="89">
        <v>535340</v>
      </c>
      <c r="I1462" s="84">
        <v>342</v>
      </c>
      <c r="J1462" s="89">
        <v>1604140</v>
      </c>
      <c r="K1462" s="20">
        <f t="shared" si="224"/>
        <v>-0.666276010821998</v>
      </c>
      <c r="L1462" s="19">
        <v>238730777</v>
      </c>
      <c r="M1462" s="19">
        <v>171053</v>
      </c>
    </row>
    <row r="1463" spans="2:13" ht="15.75" customHeight="1" hidden="1" outlineLevel="2">
      <c r="B1463" s="34" t="s">
        <v>531</v>
      </c>
      <c r="C1463" s="34" t="s">
        <v>532</v>
      </c>
      <c r="D1463" s="15">
        <v>42754</v>
      </c>
      <c r="E1463" s="16" t="s">
        <v>77</v>
      </c>
      <c r="F1463" s="17">
        <v>34</v>
      </c>
      <c r="G1463" s="18" t="e">
        <f>ROUNDUP(DATEDIF(D1463,$B$85,"d")/7,0)</f>
        <v>#VALUE!</v>
      </c>
      <c r="H1463" s="89">
        <v>193540</v>
      </c>
      <c r="I1463" s="84">
        <v>122</v>
      </c>
      <c r="J1463" s="89">
        <v>535340</v>
      </c>
      <c r="K1463" s="20">
        <f t="shared" si="224"/>
        <v>-0.6384727462920761</v>
      </c>
      <c r="L1463" s="19">
        <v>238924317</v>
      </c>
      <c r="M1463" s="19">
        <v>171175</v>
      </c>
    </row>
    <row r="1464" spans="1:13" s="28" customFormat="1" ht="15.75" customHeight="1" hidden="1" outlineLevel="1">
      <c r="A1464" s="28">
        <v>1</v>
      </c>
      <c r="B1464" s="37" t="s">
        <v>533</v>
      </c>
      <c r="C1464" s="37"/>
      <c r="D1464" s="23"/>
      <c r="E1464" s="24"/>
      <c r="F1464" s="25"/>
      <c r="G1464" s="26"/>
      <c r="H1464" s="43">
        <f>SUBTOTAL(9,'2017.01.02. - 2017.12.31.  alapadatok'!$H$1453:$H$1463)</f>
        <v>239490612</v>
      </c>
      <c r="I1464" s="43">
        <f>SUBTOTAL(9,'2017.01.02. - 2017.12.31.  alapadatok'!$I$1453:$I$1463)</f>
        <v>170980</v>
      </c>
      <c r="J1464" s="43"/>
      <c r="K1464" s="27"/>
      <c r="L1464" s="23"/>
      <c r="M1464" s="23"/>
    </row>
    <row r="1465" spans="2:13" ht="15.75" customHeight="1" hidden="1" outlineLevel="2">
      <c r="B1465" s="34" t="s">
        <v>534</v>
      </c>
      <c r="C1465" s="34" t="s">
        <v>535</v>
      </c>
      <c r="D1465" s="15">
        <v>43083</v>
      </c>
      <c r="E1465" s="16" t="s">
        <v>60</v>
      </c>
      <c r="F1465" s="17"/>
      <c r="G1465" s="18" t="e">
        <f>ROUNDUP(DATEDIF(D1465,$B$237,"d")/7,0)</f>
        <v>#VALUE!</v>
      </c>
      <c r="H1465" s="89">
        <v>561319106</v>
      </c>
      <c r="I1465" s="84">
        <v>372325</v>
      </c>
      <c r="J1465" s="89"/>
      <c r="K1465" s="20">
        <f aca="true" t="shared" si="225" ref="K1465:K1467">IF(J1465&lt;&gt;0,-(J1465-H1465)/J1465,"")</f>
        <v>0</v>
      </c>
      <c r="L1465" s="19">
        <v>561319106</v>
      </c>
      <c r="M1465" s="19">
        <v>372325</v>
      </c>
    </row>
    <row r="1466" spans="2:13" ht="15.75" customHeight="1" hidden="1" outlineLevel="2">
      <c r="B1466" s="34" t="s">
        <v>534</v>
      </c>
      <c r="C1466" s="34" t="s">
        <v>535</v>
      </c>
      <c r="D1466" s="15">
        <v>43083</v>
      </c>
      <c r="E1466" s="16" t="s">
        <v>60</v>
      </c>
      <c r="F1466" s="17"/>
      <c r="G1466" s="18" t="e">
        <f>ROUNDUP(DATEDIF(D1466,$B$239,"d")/7,0)</f>
        <v>#VALUE!</v>
      </c>
      <c r="H1466" s="89">
        <v>348372147</v>
      </c>
      <c r="I1466" s="84">
        <v>235140</v>
      </c>
      <c r="J1466" s="89">
        <v>561319106</v>
      </c>
      <c r="K1466" s="20">
        <f t="shared" si="225"/>
        <v>-0.3793688059497479</v>
      </c>
      <c r="L1466" s="19">
        <v>906090695</v>
      </c>
      <c r="M1466" s="19">
        <v>607551</v>
      </c>
    </row>
    <row r="1467" spans="2:13" ht="15.75" customHeight="1" hidden="1" outlineLevel="2">
      <c r="B1467" s="34" t="s">
        <v>534</v>
      </c>
      <c r="C1467" s="34" t="s">
        <v>535</v>
      </c>
      <c r="D1467" s="15">
        <v>43083</v>
      </c>
      <c r="E1467" s="16" t="s">
        <v>60</v>
      </c>
      <c r="F1467" s="17"/>
      <c r="G1467" s="18" t="e">
        <f>ROUNDUP(DATEDIF(D1467,$B$284,"d")/7,0)</f>
        <v>#VALUE!</v>
      </c>
      <c r="H1467" s="89">
        <v>219932074</v>
      </c>
      <c r="I1467" s="84">
        <v>141861</v>
      </c>
      <c r="J1467" s="89">
        <v>167792069</v>
      </c>
      <c r="K1467" s="20">
        <f t="shared" si="225"/>
        <v>0.3107417729022699</v>
      </c>
      <c r="L1467" s="19">
        <v>1127234209</v>
      </c>
      <c r="M1467" s="19">
        <v>750350</v>
      </c>
    </row>
    <row r="1468" spans="1:13" s="28" customFormat="1" ht="15.75" customHeight="1" hidden="1" outlineLevel="1">
      <c r="A1468" s="28">
        <v>1</v>
      </c>
      <c r="B1468" s="37" t="s">
        <v>536</v>
      </c>
      <c r="C1468" s="37"/>
      <c r="D1468" s="23"/>
      <c r="E1468" s="24"/>
      <c r="F1468" s="25"/>
      <c r="G1468" s="26"/>
      <c r="H1468" s="43">
        <f>SUBTOTAL(9,'2017.01.02. - 2017.12.31.  alapadatok'!$H$1465:$H$1467)</f>
        <v>1129623327</v>
      </c>
      <c r="I1468" s="43">
        <f>SUBTOTAL(9,'2017.01.02. - 2017.12.31.  alapadatok'!$I$1465:$I$1467)</f>
        <v>749326</v>
      </c>
      <c r="J1468" s="43"/>
      <c r="K1468" s="27"/>
      <c r="L1468" s="23"/>
      <c r="M1468" s="23"/>
    </row>
    <row r="1469" spans="2:13" ht="15.75" customHeight="1" hidden="1" outlineLevel="2">
      <c r="B1469" s="34" t="s">
        <v>537</v>
      </c>
      <c r="C1469" s="34" t="s">
        <v>538</v>
      </c>
      <c r="D1469" s="15">
        <v>42820</v>
      </c>
      <c r="E1469" s="16" t="s">
        <v>69</v>
      </c>
      <c r="F1469" s="17"/>
      <c r="G1469" s="18" t="e">
        <f>ROUNDUP(DATEDIF(D1469,$B$76,"d")/7,0)</f>
        <v>#VALUE!</v>
      </c>
      <c r="H1469" s="19">
        <v>913160</v>
      </c>
      <c r="I1469" s="19">
        <v>770</v>
      </c>
      <c r="J1469" s="89"/>
      <c r="K1469" s="20">
        <f aca="true" t="shared" si="226" ref="K1469:K1483">IF(J1469&lt;&gt;0,-(J1469-H1469)/J1469,"")</f>
        <v>0</v>
      </c>
      <c r="L1469" s="19">
        <v>1623550</v>
      </c>
      <c r="M1469" s="19">
        <v>1599</v>
      </c>
    </row>
    <row r="1470" spans="2:13" ht="15.75" customHeight="1" hidden="1" outlineLevel="2">
      <c r="B1470" s="34" t="s">
        <v>537</v>
      </c>
      <c r="C1470" s="34" t="s">
        <v>538</v>
      </c>
      <c r="D1470" s="15">
        <v>42820</v>
      </c>
      <c r="E1470" s="16" t="s">
        <v>69</v>
      </c>
      <c r="F1470" s="17"/>
      <c r="G1470" s="18" t="e">
        <f>ROUNDUP(DATEDIF(D1470,$B$85,"d")/7,0)</f>
        <v>#VALUE!</v>
      </c>
      <c r="H1470" s="19">
        <v>583990</v>
      </c>
      <c r="I1470" s="19">
        <v>523</v>
      </c>
      <c r="J1470" s="19">
        <v>913160</v>
      </c>
      <c r="K1470" s="20">
        <f t="shared" si="226"/>
        <v>-0.3604735205221429</v>
      </c>
      <c r="L1470" s="19">
        <v>2207540</v>
      </c>
      <c r="M1470" s="19">
        <v>2122</v>
      </c>
    </row>
    <row r="1471" spans="2:13" ht="15.75" customHeight="1" hidden="1" outlineLevel="2">
      <c r="B1471" s="34" t="s">
        <v>537</v>
      </c>
      <c r="C1471" s="34" t="s">
        <v>538</v>
      </c>
      <c r="D1471" s="15">
        <v>42820</v>
      </c>
      <c r="E1471" s="16" t="s">
        <v>69</v>
      </c>
      <c r="F1471" s="17"/>
      <c r="G1471" s="18" t="e">
        <f>ROUNDUP(DATEDIF(D1471,$B$71,"d")/7,0)</f>
        <v>#VALUE!</v>
      </c>
      <c r="H1471" s="19">
        <v>407745</v>
      </c>
      <c r="I1471" s="19">
        <v>389</v>
      </c>
      <c r="J1471" s="19">
        <v>583990</v>
      </c>
      <c r="K1471" s="20">
        <f t="shared" si="226"/>
        <v>-0.30179455127656296</v>
      </c>
      <c r="L1471" s="19">
        <v>2625843</v>
      </c>
      <c r="M1471" s="19">
        <v>2524</v>
      </c>
    </row>
    <row r="1472" spans="2:13" ht="15.75" customHeight="1" hidden="1" outlineLevel="2">
      <c r="B1472" s="34" t="s">
        <v>537</v>
      </c>
      <c r="C1472" s="34" t="s">
        <v>538</v>
      </c>
      <c r="D1472" s="15">
        <v>42820</v>
      </c>
      <c r="E1472" s="16" t="s">
        <v>69</v>
      </c>
      <c r="F1472" s="17"/>
      <c r="G1472" s="18" t="e">
        <f>ROUNDUP(DATEDIF(D1472,$B$77,"d")/7,0)</f>
        <v>#VALUE!</v>
      </c>
      <c r="H1472" s="19">
        <v>429515</v>
      </c>
      <c r="I1472" s="19">
        <v>374</v>
      </c>
      <c r="J1472" s="19">
        <v>407745</v>
      </c>
      <c r="K1472" s="20">
        <f t="shared" si="226"/>
        <v>0.05339121264515813</v>
      </c>
      <c r="L1472" s="19">
        <v>3072883</v>
      </c>
      <c r="M1472" s="19">
        <v>2913</v>
      </c>
    </row>
    <row r="1473" spans="2:13" ht="15.75" customHeight="1" hidden="1" outlineLevel="2">
      <c r="B1473" s="44" t="s">
        <v>537</v>
      </c>
      <c r="C1473" s="44" t="s">
        <v>538</v>
      </c>
      <c r="D1473" s="15">
        <v>42820</v>
      </c>
      <c r="E1473" s="16" t="s">
        <v>69</v>
      </c>
      <c r="F1473" s="17"/>
      <c r="G1473" s="18" t="e">
        <f>ROUNDUP(DATEDIF(D1473,$B$82,"d")/7,0)</f>
        <v>#VALUE!</v>
      </c>
      <c r="H1473" s="19">
        <v>271430</v>
      </c>
      <c r="I1473" s="19">
        <v>237</v>
      </c>
      <c r="J1473" s="19">
        <v>429515</v>
      </c>
      <c r="K1473" s="20">
        <f t="shared" si="226"/>
        <v>-0.36805466630967487</v>
      </c>
      <c r="L1473" s="19">
        <v>3344313</v>
      </c>
      <c r="M1473" s="19">
        <v>3150</v>
      </c>
    </row>
    <row r="1474" spans="2:13" ht="15.75" customHeight="1" hidden="1" outlineLevel="2">
      <c r="B1474" s="44" t="s">
        <v>537</v>
      </c>
      <c r="C1474" s="44" t="s">
        <v>538</v>
      </c>
      <c r="D1474" s="15">
        <v>42820</v>
      </c>
      <c r="E1474" s="16" t="s">
        <v>69</v>
      </c>
      <c r="F1474" s="17"/>
      <c r="G1474" s="18" t="e">
        <f>ROUNDUP(DATEDIF(D1474,$B$89,"d")/7,0)</f>
        <v>#VALUE!</v>
      </c>
      <c r="H1474" s="19">
        <v>186175</v>
      </c>
      <c r="I1474" s="19">
        <v>168</v>
      </c>
      <c r="J1474" s="19">
        <v>271430</v>
      </c>
      <c r="K1474" s="20">
        <f t="shared" si="226"/>
        <v>-0.314095715285709</v>
      </c>
      <c r="L1474" s="19">
        <v>3530488</v>
      </c>
      <c r="M1474" s="19">
        <v>3318</v>
      </c>
    </row>
    <row r="1475" spans="2:13" ht="15.75" customHeight="1" hidden="1" outlineLevel="2">
      <c r="B1475" s="44" t="s">
        <v>537</v>
      </c>
      <c r="C1475" s="44" t="s">
        <v>538</v>
      </c>
      <c r="D1475" s="15">
        <v>42820</v>
      </c>
      <c r="E1475" s="16" t="s">
        <v>69</v>
      </c>
      <c r="F1475" s="17"/>
      <c r="G1475" s="18" t="e">
        <f>ROUNDUP(DATEDIF(D1475,$B$91,"d")/7,0)</f>
        <v>#VALUE!</v>
      </c>
      <c r="H1475" s="19">
        <v>93300</v>
      </c>
      <c r="I1475" s="19">
        <v>83</v>
      </c>
      <c r="J1475" s="19">
        <v>186175</v>
      </c>
      <c r="K1475" s="20">
        <f t="shared" si="226"/>
        <v>-0.4988586007788371</v>
      </c>
      <c r="L1475" s="19">
        <v>3625768</v>
      </c>
      <c r="M1475" s="19">
        <v>3403</v>
      </c>
    </row>
    <row r="1476" spans="2:13" ht="15.75" customHeight="1" hidden="1" outlineLevel="2">
      <c r="B1476" s="30" t="s">
        <v>537</v>
      </c>
      <c r="C1476" s="30" t="s">
        <v>538</v>
      </c>
      <c r="D1476" s="53">
        <v>42820</v>
      </c>
      <c r="E1476" s="30" t="s">
        <v>69</v>
      </c>
      <c r="F1476" s="35"/>
      <c r="G1476" s="18" t="e">
        <f>ROUNDUP(DATEDIF(D1476,$B$100,"d")/7,0)</f>
        <v>#VALUE!</v>
      </c>
      <c r="H1476" s="19">
        <v>91920</v>
      </c>
      <c r="I1476" s="19">
        <v>121</v>
      </c>
      <c r="J1476" s="47">
        <v>93300</v>
      </c>
      <c r="K1476" s="20">
        <f t="shared" si="226"/>
        <v>-0.014790996784565916</v>
      </c>
      <c r="L1476" s="19">
        <v>3692688</v>
      </c>
      <c r="M1476" s="19">
        <v>3498</v>
      </c>
    </row>
    <row r="1477" spans="2:13" ht="15.75" customHeight="1" hidden="1" outlineLevel="2">
      <c r="B1477" s="30" t="s">
        <v>537</v>
      </c>
      <c r="C1477" s="30" t="s">
        <v>538</v>
      </c>
      <c r="D1477" s="53">
        <v>42820</v>
      </c>
      <c r="E1477" s="30" t="s">
        <v>69</v>
      </c>
      <c r="F1477" s="35"/>
      <c r="G1477" s="18" t="e">
        <f>ROUNDUP(DATEDIF(D1477,$B$98,"d")/7,0)</f>
        <v>#VALUE!</v>
      </c>
      <c r="H1477" s="19">
        <v>36490</v>
      </c>
      <c r="I1477" s="19">
        <v>32</v>
      </c>
      <c r="J1477" s="19">
        <v>91920</v>
      </c>
      <c r="K1477" s="20">
        <f t="shared" si="226"/>
        <v>-0.6030243690165361</v>
      </c>
      <c r="L1477" s="19">
        <v>3729178</v>
      </c>
      <c r="M1477" s="19">
        <v>3530</v>
      </c>
    </row>
    <row r="1478" spans="2:13" ht="15.75" customHeight="1" hidden="1" outlineLevel="2">
      <c r="B1478" s="30" t="s">
        <v>537</v>
      </c>
      <c r="C1478" s="30" t="s">
        <v>538</v>
      </c>
      <c r="D1478" s="53">
        <v>42820</v>
      </c>
      <c r="E1478" s="30" t="s">
        <v>69</v>
      </c>
      <c r="F1478" s="35"/>
      <c r="G1478" s="18" t="e">
        <f>ROUNDUP(DATEDIF(D1478,$B$102,"d")/7,0)</f>
        <v>#VALUE!</v>
      </c>
      <c r="H1478" s="19">
        <v>45300</v>
      </c>
      <c r="I1478" s="19">
        <v>40</v>
      </c>
      <c r="J1478" s="19">
        <v>36490</v>
      </c>
      <c r="K1478" s="20">
        <f t="shared" si="226"/>
        <v>0.24143600986571664</v>
      </c>
      <c r="L1478" s="19">
        <v>3774478</v>
      </c>
      <c r="M1478" s="19">
        <v>3570</v>
      </c>
    </row>
    <row r="1479" spans="2:13" ht="15.75" customHeight="1" hidden="1" outlineLevel="2">
      <c r="B1479" s="30" t="s">
        <v>537</v>
      </c>
      <c r="C1479" s="30" t="s">
        <v>538</v>
      </c>
      <c r="D1479" s="53">
        <v>42820</v>
      </c>
      <c r="E1479" s="30" t="s">
        <v>69</v>
      </c>
      <c r="F1479" s="35"/>
      <c r="G1479" s="18" t="e">
        <f>ROUNDUP(DATEDIF(D1479,$B$110,"d")/7,0)</f>
        <v>#VALUE!</v>
      </c>
      <c r="H1479" s="19">
        <v>41550</v>
      </c>
      <c r="I1479" s="19">
        <v>33</v>
      </c>
      <c r="J1479" s="19">
        <v>45300</v>
      </c>
      <c r="K1479" s="20">
        <f t="shared" si="226"/>
        <v>-0.08278145695364239</v>
      </c>
      <c r="L1479" s="19">
        <v>3933028</v>
      </c>
      <c r="M1479" s="19">
        <v>3903</v>
      </c>
    </row>
    <row r="1480" spans="2:13" ht="15.75" customHeight="1" hidden="1" outlineLevel="2">
      <c r="B1480" s="30" t="s">
        <v>537</v>
      </c>
      <c r="C1480" s="30" t="s">
        <v>538</v>
      </c>
      <c r="D1480" s="53">
        <v>42820</v>
      </c>
      <c r="E1480" s="30" t="s">
        <v>69</v>
      </c>
      <c r="F1480" s="35"/>
      <c r="G1480" s="18" t="e">
        <f>ROUNDUP(DATEDIF(D1480,$B$113,"d")/7,0)</f>
        <v>#VALUE!</v>
      </c>
      <c r="H1480" s="19">
        <v>86350</v>
      </c>
      <c r="I1480" s="19">
        <v>109</v>
      </c>
      <c r="J1480" s="19">
        <v>41550</v>
      </c>
      <c r="K1480" s="20">
        <f t="shared" si="226"/>
        <v>1.0782190132370637</v>
      </c>
      <c r="L1480" s="19">
        <v>4019378</v>
      </c>
      <c r="M1480" s="19">
        <v>4012</v>
      </c>
    </row>
    <row r="1481" spans="2:13" ht="15.75" customHeight="1" hidden="1" outlineLevel="2">
      <c r="B1481" s="30" t="s">
        <v>537</v>
      </c>
      <c r="C1481" s="30" t="s">
        <v>538</v>
      </c>
      <c r="D1481" s="53">
        <v>42820</v>
      </c>
      <c r="E1481" s="30" t="s">
        <v>69</v>
      </c>
      <c r="F1481" s="35"/>
      <c r="G1481" s="18" t="e">
        <f>ROUNDUP(DATEDIF(D1481,$B$123,"d")/7,0)</f>
        <v>#VALUE!</v>
      </c>
      <c r="H1481" s="19">
        <v>17450</v>
      </c>
      <c r="I1481" s="19">
        <v>14</v>
      </c>
      <c r="J1481" s="19">
        <v>86350</v>
      </c>
      <c r="K1481" s="20">
        <f t="shared" si="226"/>
        <v>-0.7979154603358425</v>
      </c>
      <c r="L1481" s="19">
        <v>4036828</v>
      </c>
      <c r="M1481" s="19">
        <v>4026</v>
      </c>
    </row>
    <row r="1482" spans="2:13" ht="15.75" customHeight="1" hidden="1" outlineLevel="2">
      <c r="B1482" s="65" t="s">
        <v>537</v>
      </c>
      <c r="C1482" s="65" t="s">
        <v>538</v>
      </c>
      <c r="D1482" s="15">
        <v>42820</v>
      </c>
      <c r="E1482" s="65" t="s">
        <v>69</v>
      </c>
      <c r="F1482" s="31"/>
      <c r="G1482" s="18" t="e">
        <f>ROUNDUP(DATEDIF(D1482,$B$122,"d")/7,0)</f>
        <v>#VALUE!</v>
      </c>
      <c r="H1482" s="19">
        <v>10800</v>
      </c>
      <c r="I1482" s="19">
        <v>10</v>
      </c>
      <c r="J1482" s="19">
        <v>17450</v>
      </c>
      <c r="K1482" s="20">
        <f t="shared" si="226"/>
        <v>-0.38108882521489973</v>
      </c>
      <c r="L1482" s="19">
        <v>4071228</v>
      </c>
      <c r="M1482" s="19">
        <v>4056</v>
      </c>
    </row>
    <row r="1483" spans="2:13" ht="15.75" customHeight="1" hidden="1" outlineLevel="2">
      <c r="B1483" s="30" t="s">
        <v>537</v>
      </c>
      <c r="C1483" s="30" t="s">
        <v>538</v>
      </c>
      <c r="D1483" s="53">
        <v>42820</v>
      </c>
      <c r="E1483" s="72" t="s">
        <v>69</v>
      </c>
      <c r="F1483" s="35"/>
      <c r="G1483" s="18" t="e">
        <f>ROUNDUP(DATEDIF(D1483,$B$128,"d")/7,0)</f>
        <v>#VALUE!</v>
      </c>
      <c r="H1483" s="19">
        <v>19200</v>
      </c>
      <c r="I1483" s="19">
        <v>18</v>
      </c>
      <c r="J1483" s="19">
        <v>10800</v>
      </c>
      <c r="K1483" s="20">
        <f t="shared" si="226"/>
        <v>0.7777777777777778</v>
      </c>
      <c r="L1483" s="19">
        <v>4101548</v>
      </c>
      <c r="M1483" s="19">
        <v>4084</v>
      </c>
    </row>
    <row r="1484" spans="1:13" s="28" customFormat="1" ht="15.75" customHeight="1" hidden="1" outlineLevel="1">
      <c r="A1484" s="28">
        <v>1</v>
      </c>
      <c r="B1484" s="23" t="s">
        <v>539</v>
      </c>
      <c r="C1484" s="23"/>
      <c r="D1484" s="60"/>
      <c r="E1484" s="73"/>
      <c r="F1484" s="26"/>
      <c r="G1484" s="26"/>
      <c r="H1484" s="23">
        <f>SUBTOTAL(9,'2017.01.02. - 2017.12.31.  alapadatok'!$H$1469:$H$1483)</f>
        <v>3234375</v>
      </c>
      <c r="I1484" s="23">
        <f>SUBTOTAL(9,'2017.01.02. - 2017.12.31.  alapadatok'!$I$1469:$I$1483)</f>
        <v>2921</v>
      </c>
      <c r="J1484" s="23"/>
      <c r="K1484" s="27"/>
      <c r="L1484" s="23"/>
      <c r="M1484" s="23"/>
    </row>
    <row r="1485" spans="2:13" ht="15.75" customHeight="1" hidden="1" outlineLevel="2">
      <c r="B1485" s="30" t="s">
        <v>540</v>
      </c>
      <c r="C1485" s="30" t="s">
        <v>541</v>
      </c>
      <c r="D1485" s="53">
        <v>42684</v>
      </c>
      <c r="E1485" s="72" t="s">
        <v>29</v>
      </c>
      <c r="F1485" s="35">
        <v>5</v>
      </c>
      <c r="G1485" s="18" t="e">
        <f>ROUNDUP(DATEDIF(D1485,$B$50,"d")/7,0)</f>
        <v>#VALUE!</v>
      </c>
      <c r="H1485" s="19">
        <v>711890</v>
      </c>
      <c r="I1485" s="19">
        <v>579</v>
      </c>
      <c r="J1485" s="19">
        <v>726830</v>
      </c>
      <c r="K1485" s="20">
        <f aca="true" t="shared" si="227" ref="K1485:K1504">IF(J1485&lt;&gt;0,-(J1485-H1485)/J1485,"")</f>
        <v>-0.02055501286408101</v>
      </c>
      <c r="L1485" s="19">
        <v>52675590</v>
      </c>
      <c r="M1485" s="19">
        <v>41233</v>
      </c>
    </row>
    <row r="1486" spans="2:13" ht="15.75" customHeight="1" hidden="1" outlineLevel="2">
      <c r="B1486" s="30" t="s">
        <v>540</v>
      </c>
      <c r="C1486" s="30" t="s">
        <v>541</v>
      </c>
      <c r="D1486" s="53">
        <v>42684</v>
      </c>
      <c r="E1486" s="72" t="s">
        <v>29</v>
      </c>
      <c r="F1486" s="35">
        <v>4</v>
      </c>
      <c r="G1486" s="18" t="e">
        <f>ROUNDUP(DATEDIF(D1486,$B$52,"d")/7,0)</f>
        <v>#VALUE!</v>
      </c>
      <c r="H1486" s="19">
        <v>677272</v>
      </c>
      <c r="I1486" s="19">
        <v>596</v>
      </c>
      <c r="J1486" s="19">
        <v>711890</v>
      </c>
      <c r="K1486" s="20">
        <f t="shared" si="227"/>
        <v>-0.048628299315905545</v>
      </c>
      <c r="L1486" s="19">
        <v>53391312</v>
      </c>
      <c r="M1486" s="19">
        <v>41867</v>
      </c>
    </row>
    <row r="1487" spans="2:13" ht="15.75" customHeight="1" hidden="1" outlineLevel="2">
      <c r="B1487" s="30" t="s">
        <v>540</v>
      </c>
      <c r="C1487" s="30" t="s">
        <v>541</v>
      </c>
      <c r="D1487" s="53">
        <v>42684</v>
      </c>
      <c r="E1487" s="72" t="s">
        <v>29</v>
      </c>
      <c r="F1487" s="35">
        <v>4</v>
      </c>
      <c r="G1487" s="18" t="e">
        <f aca="true" t="shared" si="228" ref="G1487:G1488">ROUNDUP(DATEDIF(D1487,$B$56,"d")/7,0)</f>
        <v>#VALUE!</v>
      </c>
      <c r="H1487" s="19">
        <v>482020</v>
      </c>
      <c r="I1487" s="19">
        <v>405</v>
      </c>
      <c r="J1487" s="19">
        <v>677272</v>
      </c>
      <c r="K1487" s="20">
        <f t="shared" si="227"/>
        <v>-0.28829185319930545</v>
      </c>
      <c r="L1487" s="19">
        <v>53875832</v>
      </c>
      <c r="M1487" s="19">
        <v>42274</v>
      </c>
    </row>
    <row r="1488" spans="2:13" ht="15.75" customHeight="1" hidden="1" outlineLevel="2">
      <c r="B1488" s="30" t="s">
        <v>540</v>
      </c>
      <c r="C1488" s="30" t="s">
        <v>541</v>
      </c>
      <c r="D1488" s="53">
        <v>42684</v>
      </c>
      <c r="E1488" s="72" t="s">
        <v>29</v>
      </c>
      <c r="F1488" s="35">
        <v>2</v>
      </c>
      <c r="G1488" s="18" t="e">
        <f t="shared" si="228"/>
        <v>#VALUE!</v>
      </c>
      <c r="H1488" s="19">
        <v>294040</v>
      </c>
      <c r="I1488" s="19">
        <v>230</v>
      </c>
      <c r="J1488" s="19">
        <v>482020</v>
      </c>
      <c r="K1488" s="20">
        <f t="shared" si="227"/>
        <v>-0.3899838180988341</v>
      </c>
      <c r="L1488" s="19">
        <v>54196872</v>
      </c>
      <c r="M1488" s="19">
        <v>42531</v>
      </c>
    </row>
    <row r="1489" spans="2:13" ht="15.75" customHeight="1" hidden="1" outlineLevel="2">
      <c r="B1489" s="30" t="s">
        <v>540</v>
      </c>
      <c r="C1489" s="30" t="s">
        <v>541</v>
      </c>
      <c r="D1489" s="53">
        <v>42684</v>
      </c>
      <c r="E1489" s="72" t="s">
        <v>29</v>
      </c>
      <c r="F1489" s="35">
        <v>2</v>
      </c>
      <c r="G1489" s="18" t="e">
        <f>ROUNDUP(DATEDIF(D1489,$B$67,"d")/7,0)</f>
        <v>#VALUE!</v>
      </c>
      <c r="H1489" s="19">
        <v>275090</v>
      </c>
      <c r="I1489" s="19">
        <v>415</v>
      </c>
      <c r="J1489" s="19">
        <v>294040</v>
      </c>
      <c r="K1489" s="20">
        <f t="shared" si="227"/>
        <v>-0.06444701401169908</v>
      </c>
      <c r="L1489" s="19">
        <v>54471962</v>
      </c>
      <c r="M1489" s="19">
        <v>42946</v>
      </c>
    </row>
    <row r="1490" spans="2:13" ht="15.75" customHeight="1" hidden="1" outlineLevel="2">
      <c r="B1490" s="30" t="s">
        <v>540</v>
      </c>
      <c r="C1490" s="30" t="s">
        <v>541</v>
      </c>
      <c r="D1490" s="53">
        <v>42684</v>
      </c>
      <c r="E1490" s="72" t="s">
        <v>29</v>
      </c>
      <c r="F1490" s="35">
        <v>1</v>
      </c>
      <c r="G1490" s="18" t="e">
        <f>ROUNDUP(DATEDIF(D1490,$B$65,"d")/7,0)</f>
        <v>#VALUE!</v>
      </c>
      <c r="H1490" s="19">
        <v>50400</v>
      </c>
      <c r="I1490" s="19">
        <v>56</v>
      </c>
      <c r="J1490" s="19">
        <v>275090</v>
      </c>
      <c r="K1490" s="20">
        <f t="shared" si="227"/>
        <v>-0.816787233269112</v>
      </c>
      <c r="L1490" s="19">
        <v>54522362</v>
      </c>
      <c r="M1490" s="19">
        <v>43002</v>
      </c>
    </row>
    <row r="1491" spans="2:13" ht="15.75" customHeight="1" hidden="1" outlineLevel="2">
      <c r="B1491" s="30" t="s">
        <v>540</v>
      </c>
      <c r="C1491" s="30" t="s">
        <v>541</v>
      </c>
      <c r="D1491" s="53">
        <v>42684</v>
      </c>
      <c r="E1491" s="72" t="s">
        <v>29</v>
      </c>
      <c r="F1491" s="35">
        <v>2</v>
      </c>
      <c r="G1491" s="18" t="e">
        <f>ROUNDUP(DATEDIF(D1491,$B$82,"d")/7,0)</f>
        <v>#VALUE!</v>
      </c>
      <c r="H1491" s="19">
        <v>154730</v>
      </c>
      <c r="I1491" s="19">
        <v>273</v>
      </c>
      <c r="J1491" s="19"/>
      <c r="K1491" s="20">
        <f t="shared" si="227"/>
        <v>0</v>
      </c>
      <c r="L1491" s="19">
        <v>54677092</v>
      </c>
      <c r="M1491" s="19">
        <v>43275</v>
      </c>
    </row>
    <row r="1492" spans="2:13" ht="15.75" customHeight="1" hidden="1" outlineLevel="2">
      <c r="B1492" s="34" t="s">
        <v>540</v>
      </c>
      <c r="C1492" s="34" t="s">
        <v>541</v>
      </c>
      <c r="D1492" s="15">
        <v>42684</v>
      </c>
      <c r="E1492" s="16" t="s">
        <v>29</v>
      </c>
      <c r="F1492" s="17">
        <v>2</v>
      </c>
      <c r="G1492" s="18" t="e">
        <f>ROUNDUP(DATEDIF(D1492,$B$64,"d")/7,0)</f>
        <v>#VALUE!</v>
      </c>
      <c r="H1492" s="19">
        <v>520510</v>
      </c>
      <c r="I1492" s="19">
        <v>762</v>
      </c>
      <c r="J1492" s="19">
        <v>154730</v>
      </c>
      <c r="K1492" s="20">
        <f t="shared" si="227"/>
        <v>2.3639888838622114</v>
      </c>
      <c r="L1492" s="19">
        <v>55197602</v>
      </c>
      <c r="M1492" s="19">
        <v>44037</v>
      </c>
    </row>
    <row r="1493" spans="2:13" ht="15.75" customHeight="1" hidden="1" outlineLevel="2">
      <c r="B1493" s="34" t="s">
        <v>540</v>
      </c>
      <c r="C1493" s="34" t="s">
        <v>541</v>
      </c>
      <c r="D1493" s="15">
        <v>42684</v>
      </c>
      <c r="E1493" s="16" t="s">
        <v>29</v>
      </c>
      <c r="F1493" s="17">
        <v>1</v>
      </c>
      <c r="G1493" s="18" t="e">
        <f>ROUNDUP(DATEDIF(D1493,$B$73,"d")/7,0)</f>
        <v>#VALUE!</v>
      </c>
      <c r="H1493" s="19">
        <v>84820</v>
      </c>
      <c r="I1493" s="19">
        <v>72</v>
      </c>
      <c r="J1493" s="19">
        <v>520510</v>
      </c>
      <c r="K1493" s="20">
        <f t="shared" si="227"/>
        <v>-0.8370444371866055</v>
      </c>
      <c r="L1493" s="19">
        <v>55287362</v>
      </c>
      <c r="M1493" s="19">
        <v>44114</v>
      </c>
    </row>
    <row r="1494" spans="2:13" ht="15.75" customHeight="1" hidden="1" outlineLevel="2">
      <c r="B1494" s="34" t="s">
        <v>540</v>
      </c>
      <c r="C1494" s="34" t="s">
        <v>541</v>
      </c>
      <c r="D1494" s="15">
        <v>42684</v>
      </c>
      <c r="E1494" s="16" t="s">
        <v>29</v>
      </c>
      <c r="F1494" s="17">
        <v>1</v>
      </c>
      <c r="G1494" s="18" t="e">
        <f>ROUNDUP(DATEDIF(D1494,$B$74,"d")/7,0)</f>
        <v>#VALUE!</v>
      </c>
      <c r="H1494" s="19">
        <v>210260</v>
      </c>
      <c r="I1494" s="19">
        <v>185</v>
      </c>
      <c r="J1494" s="19">
        <v>84820</v>
      </c>
      <c r="K1494" s="20">
        <f t="shared" si="227"/>
        <v>1.4788964866776704</v>
      </c>
      <c r="L1494" s="19">
        <v>55527872</v>
      </c>
      <c r="M1494" s="19">
        <v>44328</v>
      </c>
    </row>
    <row r="1495" spans="2:13" ht="15.75" customHeight="1" hidden="1" outlineLevel="2">
      <c r="B1495" s="34" t="s">
        <v>540</v>
      </c>
      <c r="C1495" s="34" t="s">
        <v>541</v>
      </c>
      <c r="D1495" s="15">
        <v>42684</v>
      </c>
      <c r="E1495" s="16" t="s">
        <v>29</v>
      </c>
      <c r="F1495" s="17">
        <v>1</v>
      </c>
      <c r="G1495" s="18" t="e">
        <f>ROUNDUP(DATEDIF(D1495,$B$76,"d")/7,0)</f>
        <v>#VALUE!</v>
      </c>
      <c r="H1495" s="19">
        <v>213450</v>
      </c>
      <c r="I1495" s="19">
        <v>187</v>
      </c>
      <c r="J1495" s="19">
        <v>210260</v>
      </c>
      <c r="K1495" s="20">
        <f t="shared" si="227"/>
        <v>0.015171692190621136</v>
      </c>
      <c r="L1495" s="19">
        <v>55796822</v>
      </c>
      <c r="M1495" s="19">
        <v>44571</v>
      </c>
    </row>
    <row r="1496" spans="2:13" ht="15.75" customHeight="1" hidden="1" outlineLevel="2">
      <c r="B1496" s="34" t="s">
        <v>540</v>
      </c>
      <c r="C1496" s="34" t="s">
        <v>541</v>
      </c>
      <c r="D1496" s="15">
        <v>42684</v>
      </c>
      <c r="E1496" s="16" t="s">
        <v>29</v>
      </c>
      <c r="F1496" s="17">
        <v>1</v>
      </c>
      <c r="G1496" s="18" t="e">
        <f>ROUNDUP(DATEDIF(D1496,$B$85,"d")/7,0)</f>
        <v>#VALUE!</v>
      </c>
      <c r="H1496" s="19">
        <v>158930</v>
      </c>
      <c r="I1496" s="19">
        <v>146</v>
      </c>
      <c r="J1496" s="19">
        <v>213450</v>
      </c>
      <c r="K1496" s="20">
        <f t="shared" si="227"/>
        <v>-0.25542281564769265</v>
      </c>
      <c r="L1496" s="19">
        <v>55955752</v>
      </c>
      <c r="M1496" s="19">
        <v>44717</v>
      </c>
    </row>
    <row r="1497" spans="2:13" ht="15.75" customHeight="1" hidden="1" outlineLevel="2">
      <c r="B1497" s="34" t="s">
        <v>540</v>
      </c>
      <c r="C1497" s="34" t="s">
        <v>541</v>
      </c>
      <c r="D1497" s="15">
        <v>42684</v>
      </c>
      <c r="E1497" s="16" t="s">
        <v>29</v>
      </c>
      <c r="F1497" s="17">
        <v>3</v>
      </c>
      <c r="G1497" s="18" t="e">
        <f>ROUNDUP(DATEDIF(D1497,$B$71,"d")/7,0)</f>
        <v>#VALUE!</v>
      </c>
      <c r="H1497" s="19">
        <v>293360</v>
      </c>
      <c r="I1497" s="19">
        <v>286</v>
      </c>
      <c r="J1497" s="19">
        <v>158930</v>
      </c>
      <c r="K1497" s="20">
        <f t="shared" si="227"/>
        <v>0.8458440823003838</v>
      </c>
      <c r="L1497" s="19">
        <v>56269112</v>
      </c>
      <c r="M1497" s="19">
        <v>45043</v>
      </c>
    </row>
    <row r="1498" spans="2:13" ht="15.75" customHeight="1" hidden="1" outlineLevel="2">
      <c r="B1498" s="34" t="s">
        <v>540</v>
      </c>
      <c r="C1498" s="34" t="s">
        <v>541</v>
      </c>
      <c r="D1498" s="15">
        <v>42684</v>
      </c>
      <c r="E1498" s="16" t="s">
        <v>29</v>
      </c>
      <c r="F1498" s="17">
        <v>2</v>
      </c>
      <c r="G1498" s="18" t="e">
        <f>ROUNDUP(DATEDIF(D1498,$B$77,"d")/7,0)</f>
        <v>#VALUE!</v>
      </c>
      <c r="H1498" s="19">
        <v>68020</v>
      </c>
      <c r="I1498" s="19">
        <v>62</v>
      </c>
      <c r="J1498" s="19">
        <v>293360</v>
      </c>
      <c r="K1498" s="20">
        <f t="shared" si="227"/>
        <v>-0.7681347150259067</v>
      </c>
      <c r="L1498" s="19">
        <v>56337132</v>
      </c>
      <c r="M1498" s="19">
        <v>45105</v>
      </c>
    </row>
    <row r="1499" spans="2:13" ht="15.75" customHeight="1" hidden="1" outlineLevel="2">
      <c r="B1499" s="34" t="s">
        <v>540</v>
      </c>
      <c r="C1499" s="34" t="s">
        <v>541</v>
      </c>
      <c r="D1499" s="15">
        <v>42684</v>
      </c>
      <c r="E1499" s="16" t="s">
        <v>29</v>
      </c>
      <c r="F1499" s="17">
        <v>2</v>
      </c>
      <c r="G1499" s="18" t="e">
        <f>ROUNDUP(DATEDIF(D1499,$B$82,"d")/7,0)</f>
        <v>#VALUE!</v>
      </c>
      <c r="H1499" s="19">
        <v>281870</v>
      </c>
      <c r="I1499" s="19">
        <v>265</v>
      </c>
      <c r="J1499" s="19">
        <v>68020</v>
      </c>
      <c r="K1499" s="20">
        <f t="shared" si="227"/>
        <v>3.143928256395178</v>
      </c>
      <c r="L1499" s="19">
        <v>56655252</v>
      </c>
      <c r="M1499" s="19">
        <v>45425</v>
      </c>
    </row>
    <row r="1500" spans="2:13" ht="15.75" customHeight="1" hidden="1" outlineLevel="2">
      <c r="B1500" s="34" t="s">
        <v>540</v>
      </c>
      <c r="C1500" s="34" t="s">
        <v>541</v>
      </c>
      <c r="D1500" s="15">
        <v>42684</v>
      </c>
      <c r="E1500" s="16" t="s">
        <v>29</v>
      </c>
      <c r="F1500" s="17">
        <v>1</v>
      </c>
      <c r="G1500" s="18" t="e">
        <f>ROUNDUP(DATEDIF(D1500,$B$89,"d")/7,0)</f>
        <v>#VALUE!</v>
      </c>
      <c r="H1500" s="19">
        <v>191650</v>
      </c>
      <c r="I1500" s="19">
        <v>183</v>
      </c>
      <c r="J1500" s="19">
        <v>281870</v>
      </c>
      <c r="K1500" s="20">
        <f t="shared" si="227"/>
        <v>-0.3200766310710611</v>
      </c>
      <c r="L1500" s="19">
        <v>56846902</v>
      </c>
      <c r="M1500" s="19">
        <v>45608</v>
      </c>
    </row>
    <row r="1501" spans="2:13" ht="15.75" customHeight="1" hidden="1" outlineLevel="2">
      <c r="B1501" s="34" t="s">
        <v>540</v>
      </c>
      <c r="C1501" s="34" t="s">
        <v>541</v>
      </c>
      <c r="D1501" s="15">
        <v>42684</v>
      </c>
      <c r="E1501" s="16" t="s">
        <v>29</v>
      </c>
      <c r="F1501" s="17">
        <v>1</v>
      </c>
      <c r="G1501" s="18" t="e">
        <f>ROUNDUP(DATEDIF(D1501,$B$91,"d")/7,0)</f>
        <v>#VALUE!</v>
      </c>
      <c r="H1501" s="19">
        <v>69900</v>
      </c>
      <c r="I1501" s="19">
        <v>61</v>
      </c>
      <c r="J1501" s="19">
        <v>191650</v>
      </c>
      <c r="K1501" s="20">
        <f t="shared" si="227"/>
        <v>-0.6352726324028176</v>
      </c>
      <c r="L1501" s="19">
        <v>56916802</v>
      </c>
      <c r="M1501" s="19">
        <v>45669</v>
      </c>
    </row>
    <row r="1502" spans="2:13" ht="15.75" customHeight="1" hidden="1" outlineLevel="2">
      <c r="B1502" s="34" t="s">
        <v>540</v>
      </c>
      <c r="C1502" s="34" t="s">
        <v>541</v>
      </c>
      <c r="D1502" s="15">
        <v>42684</v>
      </c>
      <c r="E1502" s="16" t="s">
        <v>29</v>
      </c>
      <c r="F1502" s="17">
        <v>1</v>
      </c>
      <c r="G1502" s="18" t="e">
        <f>ROUNDUP(DATEDIF(D1502,$B$100,"d")/7,0)</f>
        <v>#VALUE!</v>
      </c>
      <c r="H1502" s="19">
        <v>152185</v>
      </c>
      <c r="I1502" s="19">
        <v>233</v>
      </c>
      <c r="J1502" s="19">
        <v>69900</v>
      </c>
      <c r="K1502" s="20">
        <f t="shared" si="227"/>
        <v>1.177181688125894</v>
      </c>
      <c r="L1502" s="19">
        <v>57068987</v>
      </c>
      <c r="M1502" s="19">
        <v>45902</v>
      </c>
    </row>
    <row r="1503" spans="2:13" ht="15.75" customHeight="1" hidden="1" outlineLevel="2">
      <c r="B1503" s="34" t="s">
        <v>540</v>
      </c>
      <c r="C1503" s="34" t="s">
        <v>541</v>
      </c>
      <c r="D1503" s="15">
        <v>42684</v>
      </c>
      <c r="E1503" s="16" t="s">
        <v>29</v>
      </c>
      <c r="F1503" s="17">
        <v>1</v>
      </c>
      <c r="G1503" s="18" t="e">
        <f>ROUNDUP(DATEDIF(D1503,$B$98,"d")/7,0)</f>
        <v>#VALUE!</v>
      </c>
      <c r="H1503" s="19">
        <v>112270</v>
      </c>
      <c r="I1503" s="19">
        <v>84</v>
      </c>
      <c r="J1503" s="19">
        <v>152185</v>
      </c>
      <c r="K1503" s="20">
        <f t="shared" si="227"/>
        <v>-0.26227946249630385</v>
      </c>
      <c r="L1503" s="19">
        <v>57188515</v>
      </c>
      <c r="M1503" s="19">
        <v>45996</v>
      </c>
    </row>
    <row r="1504" spans="2:13" ht="15.75" customHeight="1" hidden="1" outlineLevel="2">
      <c r="B1504" s="34" t="s">
        <v>540</v>
      </c>
      <c r="C1504" s="34" t="s">
        <v>541</v>
      </c>
      <c r="D1504" s="15">
        <v>42684</v>
      </c>
      <c r="E1504" s="16" t="s">
        <v>29</v>
      </c>
      <c r="F1504" s="17">
        <v>1</v>
      </c>
      <c r="G1504" s="18" t="e">
        <f>ROUNDUP(DATEDIF(D1504,$B$102,"d")/7,0)</f>
        <v>#VALUE!</v>
      </c>
      <c r="H1504" s="19">
        <v>70450</v>
      </c>
      <c r="I1504" s="19">
        <v>100</v>
      </c>
      <c r="J1504" s="19">
        <v>112270</v>
      </c>
      <c r="K1504" s="20">
        <f t="shared" si="227"/>
        <v>-0.37249487841809925</v>
      </c>
      <c r="L1504" s="19">
        <v>57258965</v>
      </c>
      <c r="M1504" s="19">
        <v>46096</v>
      </c>
    </row>
    <row r="1505" spans="2:13" ht="15.75" customHeight="1" hidden="1" outlineLevel="2">
      <c r="B1505" s="34" t="s">
        <v>540</v>
      </c>
      <c r="C1505" s="34" t="s">
        <v>541</v>
      </c>
      <c r="D1505" s="15">
        <v>42684</v>
      </c>
      <c r="E1505" s="16" t="s">
        <v>29</v>
      </c>
      <c r="F1505" s="17">
        <v>3</v>
      </c>
      <c r="G1505" s="18" t="e">
        <f>ROUNDUP(DATEDIF(D1505,$B$43,"d")/7,0)</f>
        <v>#VALUE!</v>
      </c>
      <c r="H1505" s="19">
        <v>179600</v>
      </c>
      <c r="I1505" s="19">
        <v>131</v>
      </c>
      <c r="J1505" s="19"/>
      <c r="K1505" s="20"/>
      <c r="L1505" s="19"/>
      <c r="M1505" s="19"/>
    </row>
    <row r="1506" spans="1:13" s="28" customFormat="1" ht="15.75" customHeight="1" hidden="1" outlineLevel="1">
      <c r="A1506" s="28">
        <v>1</v>
      </c>
      <c r="B1506" s="37" t="s">
        <v>542</v>
      </c>
      <c r="C1506" s="37"/>
      <c r="D1506" s="23"/>
      <c r="E1506" s="24"/>
      <c r="F1506" s="25"/>
      <c r="G1506" s="26"/>
      <c r="H1506" s="23">
        <f>SUBTOTAL(9,'2017.01.02. - 2017.12.31.  alapadatok'!$H$1485:$H$1505)</f>
        <v>5252717</v>
      </c>
      <c r="I1506" s="23">
        <f>SUBTOTAL(9,'2017.01.02. - 2017.12.31.  alapadatok'!$I$1485:$I$1505)</f>
        <v>5311</v>
      </c>
      <c r="J1506" s="23"/>
      <c r="K1506" s="27"/>
      <c r="L1506" s="23"/>
      <c r="M1506" s="23"/>
    </row>
    <row r="1507" spans="2:13" ht="15.75" customHeight="1" hidden="1" outlineLevel="2">
      <c r="B1507" s="34" t="s">
        <v>543</v>
      </c>
      <c r="C1507" s="34" t="s">
        <v>543</v>
      </c>
      <c r="D1507" s="15">
        <v>43076</v>
      </c>
      <c r="E1507" s="16" t="s">
        <v>54</v>
      </c>
      <c r="F1507" s="17">
        <v>10</v>
      </c>
      <c r="G1507" s="18"/>
      <c r="H1507" s="19">
        <v>1740285</v>
      </c>
      <c r="I1507" s="19">
        <v>1085</v>
      </c>
      <c r="J1507" s="19"/>
      <c r="K1507" s="20"/>
      <c r="L1507" s="19">
        <v>1740285</v>
      </c>
      <c r="M1507" s="19">
        <v>1085</v>
      </c>
    </row>
    <row r="1508" spans="1:13" s="28" customFormat="1" ht="15.75" customHeight="1" hidden="1" outlineLevel="1">
      <c r="A1508" s="28">
        <v>1</v>
      </c>
      <c r="B1508" s="37" t="s">
        <v>544</v>
      </c>
      <c r="C1508" s="37"/>
      <c r="D1508" s="23"/>
      <c r="E1508" s="24"/>
      <c r="F1508" s="25"/>
      <c r="G1508" s="26"/>
      <c r="H1508" s="23">
        <f>SUBTOTAL(9,'2017.01.02. - 2017.12.31.  alapadatok'!$H$1507:$H$1507)</f>
        <v>1740285</v>
      </c>
      <c r="I1508" s="23">
        <f>SUBTOTAL(9,'2017.01.02. - 2017.12.31.  alapadatok'!$I$1507:$I$1507)</f>
        <v>1085</v>
      </c>
      <c r="J1508" s="23"/>
      <c r="K1508" s="27"/>
      <c r="L1508" s="23"/>
      <c r="M1508" s="23"/>
    </row>
    <row r="1509" spans="2:13" ht="15.75" customHeight="1" hidden="1" outlineLevel="2">
      <c r="B1509" s="34" t="s">
        <v>545</v>
      </c>
      <c r="C1509" s="34" t="s">
        <v>545</v>
      </c>
      <c r="D1509" s="15">
        <v>43034</v>
      </c>
      <c r="E1509" s="16" t="s">
        <v>54</v>
      </c>
      <c r="F1509" s="17">
        <v>34</v>
      </c>
      <c r="G1509" s="18" t="e">
        <f>ROUNDUP(DATEDIF(D1509,$B$208,"d")/7,0)</f>
        <v>#VALUE!</v>
      </c>
      <c r="H1509" s="19">
        <v>9187160</v>
      </c>
      <c r="I1509" s="19">
        <v>9577</v>
      </c>
      <c r="J1509" s="19"/>
      <c r="K1509" s="20"/>
      <c r="L1509" s="19">
        <v>9187160</v>
      </c>
      <c r="M1509" s="19">
        <v>9577</v>
      </c>
    </row>
    <row r="1510" spans="1:13" s="28" customFormat="1" ht="15.75" customHeight="1" hidden="1" outlineLevel="1">
      <c r="A1510" s="28">
        <v>1</v>
      </c>
      <c r="B1510" s="37" t="s">
        <v>546</v>
      </c>
      <c r="C1510" s="37"/>
      <c r="D1510" s="23"/>
      <c r="E1510" s="24"/>
      <c r="F1510" s="25"/>
      <c r="G1510" s="26"/>
      <c r="H1510" s="23">
        <f>SUBTOTAL(9,'2017.01.02. - 2017.12.31.  alapadatok'!$H$1509:$H$1509)</f>
        <v>9187160</v>
      </c>
      <c r="I1510" s="23">
        <f>SUBTOTAL(9,'2017.01.02. - 2017.12.31.  alapadatok'!$I$1509:$I$1509)</f>
        <v>9577</v>
      </c>
      <c r="J1510" s="23"/>
      <c r="K1510" s="27"/>
      <c r="L1510" s="23"/>
      <c r="M1510" s="23"/>
    </row>
    <row r="1511" spans="2:13" ht="15.75" customHeight="1" hidden="1" outlineLevel="2">
      <c r="B1511" s="34" t="s">
        <v>547</v>
      </c>
      <c r="C1511" s="34" t="s">
        <v>548</v>
      </c>
      <c r="D1511" s="15">
        <v>42747</v>
      </c>
      <c r="E1511" s="16" t="s">
        <v>29</v>
      </c>
      <c r="F1511" s="17">
        <v>50</v>
      </c>
      <c r="G1511" s="18" t="e">
        <f>ROUNDUP(DATEDIF(D1511,$B$52,"d")/7,0)</f>
        <v>#VALUE!</v>
      </c>
      <c r="H1511" s="19">
        <v>7320197</v>
      </c>
      <c r="I1511" s="19">
        <v>5710</v>
      </c>
      <c r="J1511" s="19"/>
      <c r="K1511" s="20">
        <f aca="true" t="shared" si="229" ref="K1511:K1524">IF(J1511&lt;&gt;0,-(J1511-H1511)/J1511,"")</f>
        <v>0</v>
      </c>
      <c r="L1511" s="19">
        <v>7320197</v>
      </c>
      <c r="M1511" s="19">
        <v>5710</v>
      </c>
    </row>
    <row r="1512" spans="2:13" ht="15.75" customHeight="1" hidden="1" outlineLevel="2">
      <c r="B1512" s="44" t="s">
        <v>547</v>
      </c>
      <c r="C1512" s="44" t="s">
        <v>548</v>
      </c>
      <c r="D1512" s="15">
        <v>42747</v>
      </c>
      <c r="E1512" s="16" t="s">
        <v>29</v>
      </c>
      <c r="F1512" s="17">
        <v>34</v>
      </c>
      <c r="G1512" s="18" t="e">
        <f aca="true" t="shared" si="230" ref="G1512:G1513">ROUNDUP(DATEDIF(D1512,$B$56,"d")/7,0)</f>
        <v>#VALUE!</v>
      </c>
      <c r="H1512" s="19">
        <v>3667050</v>
      </c>
      <c r="I1512" s="19">
        <v>2907</v>
      </c>
      <c r="J1512" s="19">
        <v>7320197</v>
      </c>
      <c r="K1512" s="20">
        <f t="shared" si="229"/>
        <v>-0.49905036708711525</v>
      </c>
      <c r="L1512" s="19">
        <v>10987247</v>
      </c>
      <c r="M1512" s="19">
        <v>8617</v>
      </c>
    </row>
    <row r="1513" spans="2:13" ht="15.75" customHeight="1" hidden="1" outlineLevel="2">
      <c r="B1513" s="34" t="s">
        <v>547</v>
      </c>
      <c r="C1513" s="34" t="s">
        <v>548</v>
      </c>
      <c r="D1513" s="15">
        <v>42747</v>
      </c>
      <c r="E1513" s="16" t="s">
        <v>29</v>
      </c>
      <c r="F1513" s="17">
        <v>13</v>
      </c>
      <c r="G1513" s="18" t="e">
        <f t="shared" si="230"/>
        <v>#VALUE!</v>
      </c>
      <c r="H1513" s="19">
        <v>1322144</v>
      </c>
      <c r="I1513" s="19">
        <v>1089</v>
      </c>
      <c r="J1513" s="19">
        <v>3667050</v>
      </c>
      <c r="K1513" s="20">
        <f t="shared" si="229"/>
        <v>-0.639452966280798</v>
      </c>
      <c r="L1513" s="32">
        <v>12309391</v>
      </c>
      <c r="M1513" s="32">
        <v>9706</v>
      </c>
    </row>
    <row r="1514" spans="2:13" ht="15.75" customHeight="1" hidden="1" outlineLevel="2">
      <c r="B1514" s="34" t="s">
        <v>547</v>
      </c>
      <c r="C1514" s="34" t="s">
        <v>548</v>
      </c>
      <c r="D1514" s="15">
        <v>42747</v>
      </c>
      <c r="E1514" s="16" t="s">
        <v>29</v>
      </c>
      <c r="F1514" s="17">
        <v>17</v>
      </c>
      <c r="G1514" s="18" t="e">
        <f>ROUNDUP(DATEDIF(D1514,$B$67,"d")/7,0)</f>
        <v>#VALUE!</v>
      </c>
      <c r="H1514" s="19">
        <v>1439523</v>
      </c>
      <c r="I1514" s="19">
        <v>1303</v>
      </c>
      <c r="J1514" s="19">
        <v>1322144</v>
      </c>
      <c r="K1514" s="20">
        <f t="shared" si="229"/>
        <v>0.08877928576614953</v>
      </c>
      <c r="L1514" s="32">
        <v>13748914</v>
      </c>
      <c r="M1514" s="32">
        <v>11009</v>
      </c>
    </row>
    <row r="1515" spans="2:13" ht="15.75" customHeight="1" hidden="1" outlineLevel="2">
      <c r="B1515" s="34" t="s">
        <v>547</v>
      </c>
      <c r="C1515" s="34" t="s">
        <v>548</v>
      </c>
      <c r="D1515" s="15">
        <v>42747</v>
      </c>
      <c r="E1515" s="16" t="s">
        <v>29</v>
      </c>
      <c r="F1515" s="17">
        <v>5</v>
      </c>
      <c r="G1515" s="18" t="e">
        <f>ROUNDUP(DATEDIF(D1515,$B$65,"d")/7,0)</f>
        <v>#VALUE!</v>
      </c>
      <c r="H1515" s="19">
        <v>469320</v>
      </c>
      <c r="I1515" s="19">
        <v>436</v>
      </c>
      <c r="J1515" s="19">
        <v>1439523</v>
      </c>
      <c r="K1515" s="20">
        <f t="shared" si="229"/>
        <v>-0.6739753376639345</v>
      </c>
      <c r="L1515" s="32">
        <v>14255244</v>
      </c>
      <c r="M1515" s="32">
        <v>11485</v>
      </c>
    </row>
    <row r="1516" spans="2:13" ht="15.75" customHeight="1" hidden="1" outlineLevel="2">
      <c r="B1516" s="34" t="s">
        <v>547</v>
      </c>
      <c r="C1516" s="34" t="s">
        <v>548</v>
      </c>
      <c r="D1516" s="15">
        <v>42747</v>
      </c>
      <c r="E1516" s="16" t="s">
        <v>29</v>
      </c>
      <c r="F1516" s="17">
        <v>5</v>
      </c>
      <c r="G1516" s="18" t="e">
        <f>ROUNDUP(DATEDIF(D1516,$B$74,"d")/7,0)</f>
        <v>#VALUE!</v>
      </c>
      <c r="H1516" s="19">
        <v>315770</v>
      </c>
      <c r="I1516" s="19">
        <v>386</v>
      </c>
      <c r="J1516" s="19">
        <v>469320</v>
      </c>
      <c r="K1516" s="20">
        <f t="shared" si="229"/>
        <v>-0.3271754879399983</v>
      </c>
      <c r="L1516" s="32">
        <v>14571014</v>
      </c>
      <c r="M1516" s="32">
        <v>11871</v>
      </c>
    </row>
    <row r="1517" spans="2:13" ht="15.75" customHeight="1" hidden="1" outlineLevel="2">
      <c r="B1517" s="34" t="s">
        <v>547</v>
      </c>
      <c r="C1517" s="34" t="s">
        <v>548</v>
      </c>
      <c r="D1517" s="15">
        <v>42747</v>
      </c>
      <c r="E1517" s="16" t="s">
        <v>29</v>
      </c>
      <c r="F1517" s="17">
        <v>1</v>
      </c>
      <c r="G1517" s="18" t="e">
        <f>ROUNDUP(DATEDIF(D1517,$B$82,"d")/7,0)</f>
        <v>#VALUE!</v>
      </c>
      <c r="H1517" s="19">
        <v>21500</v>
      </c>
      <c r="I1517" s="19">
        <v>24</v>
      </c>
      <c r="J1517" s="19">
        <v>315770</v>
      </c>
      <c r="K1517" s="20">
        <f t="shared" si="229"/>
        <v>-0.9319124679355227</v>
      </c>
      <c r="L1517" s="32">
        <v>14592514</v>
      </c>
      <c r="M1517" s="32">
        <v>11895</v>
      </c>
    </row>
    <row r="1518" spans="2:13" ht="15.75" customHeight="1" hidden="1" outlineLevel="2">
      <c r="B1518" s="34" t="s">
        <v>547</v>
      </c>
      <c r="C1518" s="34" t="s">
        <v>548</v>
      </c>
      <c r="D1518" s="15">
        <v>42747</v>
      </c>
      <c r="E1518" s="16" t="s">
        <v>29</v>
      </c>
      <c r="F1518" s="17">
        <v>1</v>
      </c>
      <c r="G1518" s="18" t="e">
        <f>ROUNDUP(DATEDIF(D1518,$B$64,"d")/7,0)</f>
        <v>#VALUE!</v>
      </c>
      <c r="H1518" s="19">
        <v>44600</v>
      </c>
      <c r="I1518" s="19">
        <v>55</v>
      </c>
      <c r="J1518" s="19">
        <v>21500</v>
      </c>
      <c r="K1518" s="20">
        <f t="shared" si="229"/>
        <v>1.0744186046511628</v>
      </c>
      <c r="L1518" s="32">
        <v>14637114</v>
      </c>
      <c r="M1518" s="32">
        <v>11950</v>
      </c>
    </row>
    <row r="1519" spans="2:13" ht="15.75" customHeight="1" hidden="1" outlineLevel="2">
      <c r="B1519" s="34" t="s">
        <v>547</v>
      </c>
      <c r="C1519" s="34" t="s">
        <v>548</v>
      </c>
      <c r="D1519" s="15">
        <v>42747</v>
      </c>
      <c r="E1519" s="16" t="s">
        <v>29</v>
      </c>
      <c r="F1519" s="17">
        <v>1</v>
      </c>
      <c r="G1519" s="18" t="e">
        <f>ROUNDUP(DATEDIF(D1519,$B$73,"d")/7,0)</f>
        <v>#VALUE!</v>
      </c>
      <c r="H1519" s="19">
        <v>93000</v>
      </c>
      <c r="I1519" s="19">
        <v>155</v>
      </c>
      <c r="J1519" s="19">
        <v>44600</v>
      </c>
      <c r="K1519" s="20">
        <f t="shared" si="229"/>
        <v>1.0852017937219731</v>
      </c>
      <c r="L1519" s="32">
        <v>14730114</v>
      </c>
      <c r="M1519" s="32">
        <v>12105</v>
      </c>
    </row>
    <row r="1520" spans="2:13" ht="15.75" customHeight="1" hidden="1" outlineLevel="2">
      <c r="B1520" s="34" t="s">
        <v>547</v>
      </c>
      <c r="C1520" s="34" t="s">
        <v>548</v>
      </c>
      <c r="D1520" s="15">
        <v>42747</v>
      </c>
      <c r="E1520" s="16" t="s">
        <v>29</v>
      </c>
      <c r="F1520" s="17">
        <v>1</v>
      </c>
      <c r="G1520" s="18" t="e">
        <f>ROUNDUP(DATEDIF(D1520,$B$74,"d")/7,0)</f>
        <v>#VALUE!</v>
      </c>
      <c r="H1520" s="19">
        <v>58800</v>
      </c>
      <c r="I1520" s="19">
        <v>98</v>
      </c>
      <c r="J1520" s="19">
        <v>93000</v>
      </c>
      <c r="K1520" s="20">
        <f t="shared" si="229"/>
        <v>-0.36774193548387096</v>
      </c>
      <c r="L1520" s="32">
        <v>14788914</v>
      </c>
      <c r="M1520" s="32">
        <v>12203</v>
      </c>
    </row>
    <row r="1521" spans="2:13" ht="15.75" customHeight="1" hidden="1" outlineLevel="2">
      <c r="B1521" s="34" t="s">
        <v>547</v>
      </c>
      <c r="C1521" s="34" t="s">
        <v>548</v>
      </c>
      <c r="D1521" s="15">
        <v>42747</v>
      </c>
      <c r="E1521" s="16" t="s">
        <v>29</v>
      </c>
      <c r="F1521" s="17">
        <v>1</v>
      </c>
      <c r="G1521" s="18" t="e">
        <f>ROUNDUP(DATEDIF(D1521,$B$76,"d")/7,0)</f>
        <v>#VALUE!</v>
      </c>
      <c r="H1521" s="19">
        <v>6600</v>
      </c>
      <c r="I1521" s="19">
        <v>11</v>
      </c>
      <c r="J1521" s="19">
        <v>58800</v>
      </c>
      <c r="K1521" s="20">
        <f t="shared" si="229"/>
        <v>-0.8877551020408163</v>
      </c>
      <c r="L1521" s="32">
        <v>14795514</v>
      </c>
      <c r="M1521" s="32">
        <v>12214</v>
      </c>
    </row>
    <row r="1522" spans="2:13" ht="15.75" customHeight="1" hidden="1" outlineLevel="2">
      <c r="B1522" s="34" t="s">
        <v>547</v>
      </c>
      <c r="C1522" s="34" t="s">
        <v>548</v>
      </c>
      <c r="D1522" s="15">
        <v>42747</v>
      </c>
      <c r="E1522" s="16" t="s">
        <v>29</v>
      </c>
      <c r="F1522" s="17">
        <v>1</v>
      </c>
      <c r="G1522" s="18" t="e">
        <f>ROUNDUP(DATEDIF(D1522,$B$85,"d")/7,0)</f>
        <v>#VALUE!</v>
      </c>
      <c r="H1522" s="19">
        <v>85800</v>
      </c>
      <c r="I1522" s="19">
        <v>143</v>
      </c>
      <c r="J1522" s="19">
        <v>6600</v>
      </c>
      <c r="K1522" s="20">
        <f t="shared" si="229"/>
        <v>12</v>
      </c>
      <c r="L1522" s="19">
        <v>14881314</v>
      </c>
      <c r="M1522" s="19">
        <v>12357</v>
      </c>
    </row>
    <row r="1523" spans="2:13" ht="15.75" customHeight="1" hidden="1" outlineLevel="2">
      <c r="B1523" s="34" t="s">
        <v>547</v>
      </c>
      <c r="C1523" s="34" t="s">
        <v>548</v>
      </c>
      <c r="D1523" s="15">
        <v>42747</v>
      </c>
      <c r="E1523" s="16" t="s">
        <v>29</v>
      </c>
      <c r="F1523" s="17">
        <v>1</v>
      </c>
      <c r="G1523" s="18" t="e">
        <f>ROUNDUP(DATEDIF(D1523,$B$89,"d")/7,0)</f>
        <v>#VALUE!</v>
      </c>
      <c r="H1523" s="19">
        <v>109090</v>
      </c>
      <c r="I1523" s="19">
        <v>155</v>
      </c>
      <c r="J1523" s="19"/>
      <c r="K1523" s="20">
        <f t="shared" si="229"/>
        <v>0</v>
      </c>
      <c r="L1523" s="19">
        <v>14990404</v>
      </c>
      <c r="M1523" s="19">
        <v>12512</v>
      </c>
    </row>
    <row r="1524" spans="2:13" ht="15.75" customHeight="1" hidden="1" outlineLevel="2">
      <c r="B1524" s="34" t="s">
        <v>547</v>
      </c>
      <c r="C1524" s="34" t="s">
        <v>548</v>
      </c>
      <c r="D1524" s="15">
        <v>42747</v>
      </c>
      <c r="E1524" s="16" t="s">
        <v>29</v>
      </c>
      <c r="F1524" s="17">
        <v>1</v>
      </c>
      <c r="G1524" s="18" t="e">
        <f>ROUNDUP(DATEDIF(D1524,$B$91,"d")/7,0)</f>
        <v>#VALUE!</v>
      </c>
      <c r="H1524" s="19">
        <v>25280</v>
      </c>
      <c r="I1524" s="19">
        <v>32</v>
      </c>
      <c r="J1524" s="19">
        <v>109090</v>
      </c>
      <c r="K1524" s="20">
        <f t="shared" si="229"/>
        <v>-0.7682647355394628</v>
      </c>
      <c r="L1524" s="19">
        <v>15015684</v>
      </c>
      <c r="M1524" s="19">
        <v>12544</v>
      </c>
    </row>
    <row r="1525" spans="1:13" s="28" customFormat="1" ht="15.75" customHeight="1" hidden="1" outlineLevel="1">
      <c r="A1525" s="28">
        <v>1</v>
      </c>
      <c r="B1525" s="37" t="s">
        <v>549</v>
      </c>
      <c r="C1525" s="37"/>
      <c r="D1525" s="23"/>
      <c r="E1525" s="24"/>
      <c r="F1525" s="25"/>
      <c r="G1525" s="26"/>
      <c r="H1525" s="23">
        <f>SUBTOTAL(9,'2017.01.02. - 2017.12.31.  alapadatok'!$H$1511:$H$1524)</f>
        <v>14978674</v>
      </c>
      <c r="I1525" s="23">
        <f>SUBTOTAL(9,'2017.01.02. - 2017.12.31.  alapadatok'!$I$1511:$I$1524)</f>
        <v>12504</v>
      </c>
      <c r="J1525" s="23"/>
      <c r="K1525" s="27"/>
      <c r="L1525" s="23"/>
      <c r="M1525" s="23"/>
    </row>
    <row r="1526" spans="2:13" ht="15.75" customHeight="1" hidden="1" outlineLevel="2">
      <c r="B1526" s="34" t="s">
        <v>550</v>
      </c>
      <c r="C1526" s="34" t="s">
        <v>550</v>
      </c>
      <c r="D1526" s="15">
        <v>42796</v>
      </c>
      <c r="E1526" s="16" t="s">
        <v>44</v>
      </c>
      <c r="F1526" s="17">
        <v>48</v>
      </c>
      <c r="G1526" s="18"/>
      <c r="H1526" s="54">
        <v>19588500</v>
      </c>
      <c r="I1526" s="54">
        <v>13594</v>
      </c>
      <c r="J1526" s="19"/>
      <c r="K1526" s="20">
        <f aca="true" t="shared" si="231" ref="K1526:K1530">IF(J1526&lt;&gt;0,-(J1526-H1526)/J1526,"")</f>
        <v>0</v>
      </c>
      <c r="L1526" s="54">
        <v>19588500</v>
      </c>
      <c r="M1526" s="54">
        <v>13594</v>
      </c>
    </row>
    <row r="1527" spans="2:13" ht="15.75" customHeight="1" hidden="1" outlineLevel="2">
      <c r="B1527" s="34" t="s">
        <v>550</v>
      </c>
      <c r="C1527" s="34" t="s">
        <v>550</v>
      </c>
      <c r="D1527" s="15">
        <v>42796</v>
      </c>
      <c r="E1527" s="16" t="s">
        <v>44</v>
      </c>
      <c r="F1527" s="17">
        <v>48</v>
      </c>
      <c r="G1527" s="18" t="e">
        <f>ROUNDUP(DATEDIF(D1527,$B$73,"d")/7,0)</f>
        <v>#VALUE!</v>
      </c>
      <c r="H1527" s="54">
        <v>14866514</v>
      </c>
      <c r="I1527" s="54">
        <v>10577</v>
      </c>
      <c r="J1527" s="54">
        <v>19588500</v>
      </c>
      <c r="K1527" s="20">
        <f t="shared" si="231"/>
        <v>-0.24105909079306737</v>
      </c>
      <c r="L1527" s="19">
        <v>34455014</v>
      </c>
      <c r="M1527" s="19">
        <v>24171</v>
      </c>
    </row>
    <row r="1528" spans="2:13" ht="15.75" customHeight="1" hidden="1" outlineLevel="2">
      <c r="B1528" s="34" t="s">
        <v>550</v>
      </c>
      <c r="C1528" s="34" t="s">
        <v>550</v>
      </c>
      <c r="D1528" s="15">
        <v>42796</v>
      </c>
      <c r="E1528" s="16" t="s">
        <v>44</v>
      </c>
      <c r="F1528" s="17">
        <v>48</v>
      </c>
      <c r="G1528" s="18" t="e">
        <f>ROUNDUP(DATEDIF(D1528,$B$74,"d")/7,0)</f>
        <v>#VALUE!</v>
      </c>
      <c r="H1528" s="19">
        <v>6481635</v>
      </c>
      <c r="I1528" s="19">
        <v>4515</v>
      </c>
      <c r="J1528" s="54">
        <v>14866514</v>
      </c>
      <c r="K1528" s="20">
        <f t="shared" si="231"/>
        <v>-0.5640111057642699</v>
      </c>
      <c r="L1528" s="19">
        <v>40936649</v>
      </c>
      <c r="M1528" s="19">
        <v>28686</v>
      </c>
    </row>
    <row r="1529" spans="2:13" ht="15.75" customHeight="1" hidden="1" outlineLevel="2">
      <c r="B1529" s="34" t="s">
        <v>550</v>
      </c>
      <c r="C1529" s="34" t="s">
        <v>550</v>
      </c>
      <c r="D1529" s="15">
        <v>42796</v>
      </c>
      <c r="E1529" s="16" t="s">
        <v>44</v>
      </c>
      <c r="F1529" s="17">
        <v>48</v>
      </c>
      <c r="G1529" s="18" t="e">
        <f>ROUNDUP(DATEDIF(D1529,$B$76,"d")/7,0)</f>
        <v>#VALUE!</v>
      </c>
      <c r="H1529" s="54">
        <v>3058592</v>
      </c>
      <c r="I1529" s="54">
        <v>2089</v>
      </c>
      <c r="J1529" s="19">
        <v>6481635</v>
      </c>
      <c r="K1529" s="20">
        <f t="shared" si="231"/>
        <v>-0.5281141255254268</v>
      </c>
      <c r="L1529" s="54">
        <v>43995241</v>
      </c>
      <c r="M1529" s="54">
        <v>30775</v>
      </c>
    </row>
    <row r="1530" spans="2:13" ht="15.75" customHeight="1" hidden="1" outlineLevel="2">
      <c r="B1530" s="34" t="s">
        <v>550</v>
      </c>
      <c r="C1530" s="34" t="s">
        <v>550</v>
      </c>
      <c r="D1530" s="15">
        <v>42796</v>
      </c>
      <c r="E1530" s="16" t="s">
        <v>44</v>
      </c>
      <c r="F1530" s="17">
        <v>48</v>
      </c>
      <c r="G1530" s="18" t="e">
        <f>ROUNDUP(DATEDIF(D1530,$B$85,"d")/7,0)</f>
        <v>#VALUE!</v>
      </c>
      <c r="H1530" s="19">
        <v>1034385</v>
      </c>
      <c r="I1530" s="19">
        <v>733</v>
      </c>
      <c r="J1530" s="54">
        <v>3058592</v>
      </c>
      <c r="K1530" s="20">
        <f t="shared" si="231"/>
        <v>-0.6618100747010389</v>
      </c>
      <c r="L1530" s="19">
        <v>45029626</v>
      </c>
      <c r="M1530" s="19">
        <v>31508</v>
      </c>
    </row>
    <row r="1531" spans="1:13" s="28" customFormat="1" ht="15.75" customHeight="1" hidden="1" outlineLevel="1">
      <c r="A1531" s="28">
        <v>1</v>
      </c>
      <c r="B1531" s="37" t="s">
        <v>551</v>
      </c>
      <c r="C1531" s="37"/>
      <c r="D1531" s="23"/>
      <c r="E1531" s="24"/>
      <c r="F1531" s="25"/>
      <c r="G1531" s="26"/>
      <c r="H1531" s="23">
        <f>SUBTOTAL(9,'2017.01.02. - 2017.12.31.  alapadatok'!$H$1526:$H$1530)</f>
        <v>45029626</v>
      </c>
      <c r="I1531" s="23">
        <f>SUBTOTAL(9,'2017.01.02. - 2017.12.31.  alapadatok'!$I$1526:$I$1530)</f>
        <v>31508</v>
      </c>
      <c r="J1531" s="23"/>
      <c r="K1531" s="27"/>
      <c r="L1531" s="23"/>
      <c r="M1531" s="23"/>
    </row>
    <row r="1532" spans="2:13" ht="15.75" customHeight="1" hidden="1" outlineLevel="2">
      <c r="B1532" s="34" t="s">
        <v>552</v>
      </c>
      <c r="C1532" s="34" t="s">
        <v>553</v>
      </c>
      <c r="D1532" s="15">
        <v>42739</v>
      </c>
      <c r="E1532" s="16" t="s">
        <v>77</v>
      </c>
      <c r="F1532" s="17">
        <v>6</v>
      </c>
      <c r="G1532" s="18">
        <v>0</v>
      </c>
      <c r="H1532" s="19">
        <v>623321</v>
      </c>
      <c r="I1532" s="19">
        <v>500</v>
      </c>
      <c r="J1532" s="19"/>
      <c r="K1532" s="20"/>
      <c r="L1532" s="19">
        <v>623321</v>
      </c>
      <c r="M1532" s="19">
        <v>500</v>
      </c>
    </row>
    <row r="1533" spans="1:13" s="28" customFormat="1" ht="15.75" customHeight="1" hidden="1" outlineLevel="1">
      <c r="A1533" s="28">
        <v>1</v>
      </c>
      <c r="B1533" s="37" t="s">
        <v>554</v>
      </c>
      <c r="C1533" s="37"/>
      <c r="D1533" s="23"/>
      <c r="E1533" s="24"/>
      <c r="F1533" s="25"/>
      <c r="G1533" s="26"/>
      <c r="H1533" s="23">
        <f>SUBTOTAL(9,'2017.01.02. - 2017.12.31.  alapadatok'!$H$1532:$H$1532)</f>
        <v>623321</v>
      </c>
      <c r="I1533" s="23">
        <f>SUBTOTAL(9,'2017.01.02. - 2017.12.31.  alapadatok'!$I$1532:$I$1532)</f>
        <v>500</v>
      </c>
      <c r="J1533" s="23"/>
      <c r="K1533" s="27"/>
      <c r="L1533" s="23"/>
      <c r="M1533" s="23"/>
    </row>
    <row r="1534" spans="2:13" ht="15.75" customHeight="1" hidden="1" outlineLevel="2">
      <c r="B1534" s="34" t="s">
        <v>555</v>
      </c>
      <c r="C1534" s="34" t="s">
        <v>555</v>
      </c>
      <c r="D1534" s="15">
        <v>42789</v>
      </c>
      <c r="E1534" s="16" t="s">
        <v>556</v>
      </c>
      <c r="F1534" s="17"/>
      <c r="G1534" s="18" t="e">
        <f>ROUNDUP(DATEDIF(D1534,$B$82,"d")/7,0)</f>
        <v>#VALUE!</v>
      </c>
      <c r="H1534" s="19">
        <v>7740860</v>
      </c>
      <c r="I1534" s="19">
        <v>5292</v>
      </c>
      <c r="J1534" s="19"/>
      <c r="K1534" s="20">
        <f aca="true" t="shared" si="232" ref="K1534:K1537">IF(J1534&lt;&gt;0,-(J1534-H1534)/J1534,"")</f>
        <v>0</v>
      </c>
      <c r="L1534" s="19">
        <v>11389265</v>
      </c>
      <c r="M1534" s="19">
        <v>8568</v>
      </c>
    </row>
    <row r="1535" spans="2:13" ht="15.75" customHeight="1" hidden="1" outlineLevel="2">
      <c r="B1535" s="34" t="s">
        <v>555</v>
      </c>
      <c r="C1535" s="34" t="s">
        <v>555</v>
      </c>
      <c r="D1535" s="15">
        <v>42789</v>
      </c>
      <c r="E1535" s="16" t="s">
        <v>556</v>
      </c>
      <c r="F1535" s="17"/>
      <c r="G1535" s="18" t="e">
        <f>ROUNDUP(DATEDIF(D1535,$B$64,"d")/7,0)</f>
        <v>#VALUE!</v>
      </c>
      <c r="H1535" s="19">
        <v>3293490</v>
      </c>
      <c r="I1535" s="19">
        <v>2265</v>
      </c>
      <c r="J1535" s="19">
        <v>7740860</v>
      </c>
      <c r="K1535" s="20">
        <f t="shared" si="232"/>
        <v>-0.5745317703717675</v>
      </c>
      <c r="L1535" s="19">
        <v>14040855</v>
      </c>
      <c r="M1535" s="19">
        <v>10896</v>
      </c>
    </row>
    <row r="1536" spans="2:13" ht="15.75" customHeight="1" hidden="1" outlineLevel="2">
      <c r="B1536" s="34" t="s">
        <v>555</v>
      </c>
      <c r="C1536" s="34" t="s">
        <v>555</v>
      </c>
      <c r="D1536" s="15">
        <v>42789</v>
      </c>
      <c r="E1536" s="16" t="s">
        <v>556</v>
      </c>
      <c r="F1536" s="17"/>
      <c r="G1536" s="18" t="e">
        <f>ROUNDUP(DATEDIF(D1536,$B$73,"d")/7,0)</f>
        <v>#VALUE!</v>
      </c>
      <c r="H1536" s="19">
        <v>1904470</v>
      </c>
      <c r="I1536" s="19">
        <v>1288</v>
      </c>
      <c r="J1536" s="19">
        <v>3293490</v>
      </c>
      <c r="K1536" s="20">
        <f t="shared" si="232"/>
        <v>-0.42174714360754095</v>
      </c>
      <c r="L1536" s="19">
        <v>15945325</v>
      </c>
      <c r="M1536" s="19">
        <v>12184</v>
      </c>
    </row>
    <row r="1537" spans="2:13" ht="15.75" customHeight="1" hidden="1" outlineLevel="2">
      <c r="B1537" s="34" t="s">
        <v>555</v>
      </c>
      <c r="C1537" s="34" t="s">
        <v>555</v>
      </c>
      <c r="D1537" s="15">
        <v>42789</v>
      </c>
      <c r="E1537" s="16" t="s">
        <v>556</v>
      </c>
      <c r="F1537" s="17"/>
      <c r="G1537" s="18" t="e">
        <f>ROUNDUP(DATEDIF(D1537,$B$74,"d")/7,0)</f>
        <v>#VALUE!</v>
      </c>
      <c r="H1537" s="19">
        <v>683112</v>
      </c>
      <c r="I1537" s="19">
        <v>570</v>
      </c>
      <c r="J1537" s="19">
        <v>1904470</v>
      </c>
      <c r="K1537" s="20">
        <f t="shared" si="232"/>
        <v>-0.6413112309461425</v>
      </c>
      <c r="L1537" s="19">
        <v>16628437</v>
      </c>
      <c r="M1537" s="19">
        <v>12754</v>
      </c>
    </row>
    <row r="1538" spans="1:13" s="28" customFormat="1" ht="15.75" customHeight="1" hidden="1" outlineLevel="1">
      <c r="A1538" s="28">
        <v>1</v>
      </c>
      <c r="B1538" s="37" t="s">
        <v>557</v>
      </c>
      <c r="C1538" s="37"/>
      <c r="D1538" s="23"/>
      <c r="E1538" s="24"/>
      <c r="F1538" s="25"/>
      <c r="G1538" s="26"/>
      <c r="H1538" s="23">
        <f>SUBTOTAL(9,'2017.01.02. - 2017.12.31.  alapadatok'!$H$1534:$H$1537)</f>
        <v>13621932</v>
      </c>
      <c r="I1538" s="23">
        <f>SUBTOTAL(9,'2017.01.02. - 2017.12.31.  alapadatok'!$I$1534:$I$1537)</f>
        <v>9415</v>
      </c>
      <c r="J1538" s="23"/>
      <c r="K1538" s="27"/>
      <c r="L1538" s="23"/>
      <c r="M1538" s="23"/>
    </row>
    <row r="1539" spans="2:13" ht="15.75" customHeight="1" hidden="1" outlineLevel="2">
      <c r="B1539" s="34" t="s">
        <v>558</v>
      </c>
      <c r="C1539" s="34" t="s">
        <v>559</v>
      </c>
      <c r="D1539" s="15">
        <v>42957</v>
      </c>
      <c r="E1539" s="16" t="s">
        <v>33</v>
      </c>
      <c r="F1539" s="17"/>
      <c r="G1539" s="18" t="e">
        <f>ROUNDUP(DATEDIF(D1539,$B$152,"d")/7,0)</f>
        <v>#VALUE!</v>
      </c>
      <c r="H1539" s="19">
        <v>7433253</v>
      </c>
      <c r="I1539" s="19">
        <v>5564</v>
      </c>
      <c r="J1539" s="19"/>
      <c r="K1539" s="20">
        <f>IF(J1539&lt;&gt;0,-(J1539-H1539)/J1539,"")</f>
        <v>0</v>
      </c>
      <c r="L1539" s="19">
        <v>7433253</v>
      </c>
      <c r="M1539" s="19">
        <v>5564</v>
      </c>
    </row>
    <row r="1540" spans="1:13" s="28" customFormat="1" ht="15.75" customHeight="1" hidden="1" outlineLevel="1">
      <c r="A1540" s="28">
        <v>1</v>
      </c>
      <c r="B1540" s="37" t="s">
        <v>560</v>
      </c>
      <c r="C1540" s="37"/>
      <c r="D1540" s="23"/>
      <c r="E1540" s="24"/>
      <c r="F1540" s="25"/>
      <c r="G1540" s="26"/>
      <c r="H1540" s="23">
        <f>SUBTOTAL(9,'2017.01.02. - 2017.12.31.  alapadatok'!$H$1539:$H$1539)</f>
        <v>7433253</v>
      </c>
      <c r="I1540" s="23">
        <f>SUBTOTAL(9,'2017.01.02. - 2017.12.31.  alapadatok'!$I$1539:$I$1539)</f>
        <v>5564</v>
      </c>
      <c r="J1540" s="23"/>
      <c r="K1540" s="27"/>
      <c r="L1540" s="23"/>
      <c r="M1540" s="23"/>
    </row>
    <row r="1541" spans="2:13" ht="15.75" customHeight="1" hidden="1" outlineLevel="2">
      <c r="B1541" s="34" t="s">
        <v>561</v>
      </c>
      <c r="C1541" s="34" t="s">
        <v>562</v>
      </c>
      <c r="D1541" s="15"/>
      <c r="E1541" s="16" t="s">
        <v>69</v>
      </c>
      <c r="F1541" s="17"/>
      <c r="G1541" s="18">
        <v>-1</v>
      </c>
      <c r="H1541" s="19">
        <v>1757900</v>
      </c>
      <c r="I1541" s="19">
        <v>3241</v>
      </c>
      <c r="J1541" s="19"/>
      <c r="K1541" s="20">
        <f aca="true" t="shared" si="233" ref="K1541:K1585">IF(J1541&lt;&gt;0,-(J1541-H1541)/J1541,"")</f>
        <v>0</v>
      </c>
      <c r="L1541" s="19">
        <v>1757900</v>
      </c>
      <c r="M1541" s="19">
        <v>3241</v>
      </c>
    </row>
    <row r="1542" spans="2:13" ht="15.75" customHeight="1" hidden="1" outlineLevel="2">
      <c r="B1542" s="34" t="s">
        <v>561</v>
      </c>
      <c r="C1542" s="34" t="s">
        <v>562</v>
      </c>
      <c r="D1542" s="15">
        <v>42796</v>
      </c>
      <c r="E1542" s="16" t="s">
        <v>69</v>
      </c>
      <c r="F1542" s="17"/>
      <c r="G1542" s="18" t="e">
        <f>ROUNDUP(DATEDIF(D1542,$B$64,"d")/7,0)</f>
        <v>#VALUE!</v>
      </c>
      <c r="H1542" s="19">
        <v>20084313</v>
      </c>
      <c r="I1542" s="19">
        <v>15355</v>
      </c>
      <c r="J1542" s="19">
        <v>1757900</v>
      </c>
      <c r="K1542" s="20">
        <f t="shared" si="233"/>
        <v>10.42517378690483</v>
      </c>
      <c r="L1542" s="19">
        <v>22031943</v>
      </c>
      <c r="M1542" s="19">
        <v>19050</v>
      </c>
    </row>
    <row r="1543" spans="2:13" ht="15.75" customHeight="1" hidden="1" outlineLevel="2">
      <c r="B1543" s="34" t="s">
        <v>561</v>
      </c>
      <c r="C1543" s="34" t="s">
        <v>562</v>
      </c>
      <c r="D1543" s="15">
        <v>42796</v>
      </c>
      <c r="E1543" s="16" t="s">
        <v>69</v>
      </c>
      <c r="F1543" s="17"/>
      <c r="G1543" s="35" t="e">
        <f>ROUNDUP(DATEDIF(D1543,$B$73,"d")/7,0)</f>
        <v>#VALUE!</v>
      </c>
      <c r="H1543" s="19">
        <v>19094220</v>
      </c>
      <c r="I1543" s="36">
        <v>14118</v>
      </c>
      <c r="J1543" s="19">
        <v>20084313</v>
      </c>
      <c r="K1543" s="20">
        <f t="shared" si="233"/>
        <v>-0.049296831810976056</v>
      </c>
      <c r="L1543" s="19">
        <v>38774953</v>
      </c>
      <c r="M1543" s="36">
        <v>31657</v>
      </c>
    </row>
    <row r="1544" spans="2:13" ht="15.75" customHeight="1" hidden="1" outlineLevel="2">
      <c r="B1544" s="34" t="s">
        <v>561</v>
      </c>
      <c r="C1544" s="34" t="s">
        <v>562</v>
      </c>
      <c r="D1544" s="15">
        <v>42796</v>
      </c>
      <c r="E1544" s="16" t="s">
        <v>69</v>
      </c>
      <c r="F1544" s="17"/>
      <c r="G1544" s="18" t="e">
        <f>ROUNDUP(DATEDIF(D1544,$B$74,"d")/7,0)</f>
        <v>#VALUE!</v>
      </c>
      <c r="H1544" s="19">
        <v>9976695</v>
      </c>
      <c r="I1544" s="19">
        <v>7257</v>
      </c>
      <c r="J1544" s="19">
        <v>19094220</v>
      </c>
      <c r="K1544" s="20">
        <f t="shared" si="233"/>
        <v>-0.47750183039684263</v>
      </c>
      <c r="L1544" s="19">
        <v>51104358</v>
      </c>
      <c r="M1544" s="19">
        <v>40428</v>
      </c>
    </row>
    <row r="1545" spans="2:13" ht="15.75" customHeight="1" hidden="1" outlineLevel="2">
      <c r="B1545" s="34" t="s">
        <v>561</v>
      </c>
      <c r="C1545" s="34" t="s">
        <v>562</v>
      </c>
      <c r="D1545" s="15">
        <v>42796</v>
      </c>
      <c r="E1545" s="16" t="s">
        <v>69</v>
      </c>
      <c r="F1545" s="17"/>
      <c r="G1545" s="18" t="e">
        <f>ROUNDUP(DATEDIF(D1545,$B$76,"d")/7,0)</f>
        <v>#VALUE!</v>
      </c>
      <c r="H1545" s="19">
        <v>7089675</v>
      </c>
      <c r="I1545" s="19">
        <v>5483</v>
      </c>
      <c r="J1545" s="19">
        <v>9976695</v>
      </c>
      <c r="K1545" s="20">
        <f t="shared" si="233"/>
        <v>-0.28937639168081214</v>
      </c>
      <c r="L1545" s="19">
        <v>58538163</v>
      </c>
      <c r="M1545" s="19">
        <v>46180</v>
      </c>
    </row>
    <row r="1546" spans="2:13" ht="15.75" customHeight="1" hidden="1" outlineLevel="2">
      <c r="B1546" s="34" t="s">
        <v>561</v>
      </c>
      <c r="C1546" s="34" t="s">
        <v>562</v>
      </c>
      <c r="D1546" s="15">
        <v>42796</v>
      </c>
      <c r="E1546" s="16" t="s">
        <v>69</v>
      </c>
      <c r="F1546" s="17"/>
      <c r="G1546" s="18" t="e">
        <f>ROUNDUP(DATEDIF(D1546,$B$85,"d")/7,0)</f>
        <v>#VALUE!</v>
      </c>
      <c r="H1546" s="19">
        <v>5272670</v>
      </c>
      <c r="I1546" s="19">
        <v>4053</v>
      </c>
      <c r="J1546" s="19">
        <v>7089675</v>
      </c>
      <c r="K1546" s="20">
        <f t="shared" si="233"/>
        <v>-0.2562888989974858</v>
      </c>
      <c r="L1546" s="19">
        <v>63939683</v>
      </c>
      <c r="M1546" s="19">
        <v>50375</v>
      </c>
    </row>
    <row r="1547" spans="2:13" ht="15.75" customHeight="1" hidden="1" outlineLevel="2">
      <c r="B1547" s="34" t="s">
        <v>561</v>
      </c>
      <c r="C1547" s="34" t="s">
        <v>562</v>
      </c>
      <c r="D1547" s="15">
        <v>42796</v>
      </c>
      <c r="E1547" s="16" t="s">
        <v>69</v>
      </c>
      <c r="F1547" s="17"/>
      <c r="G1547" s="18" t="e">
        <f>ROUNDUP(DATEDIF(D1547,$B$71,"d")/7,0)</f>
        <v>#VALUE!</v>
      </c>
      <c r="H1547" s="54">
        <v>3802649</v>
      </c>
      <c r="I1547" s="54">
        <v>2883</v>
      </c>
      <c r="J1547" s="19">
        <v>5272670</v>
      </c>
      <c r="K1547" s="20">
        <f t="shared" si="233"/>
        <v>-0.27880011455296844</v>
      </c>
      <c r="L1547" s="54">
        <v>67774080</v>
      </c>
      <c r="M1547" s="54">
        <v>53276</v>
      </c>
    </row>
    <row r="1548" spans="2:13" ht="15.75" customHeight="1" hidden="1" outlineLevel="2">
      <c r="B1548" s="34" t="s">
        <v>561</v>
      </c>
      <c r="C1548" s="34" t="s">
        <v>562</v>
      </c>
      <c r="D1548" s="15">
        <v>42796</v>
      </c>
      <c r="E1548" s="16" t="s">
        <v>69</v>
      </c>
      <c r="F1548" s="17"/>
      <c r="G1548" s="18" t="e">
        <f>ROUNDUP(DATEDIF(D1548,$B$77,"d")/7,0)</f>
        <v>#VALUE!</v>
      </c>
      <c r="H1548" s="19">
        <v>4308954</v>
      </c>
      <c r="I1548" s="19">
        <v>3518</v>
      </c>
      <c r="J1548" s="19">
        <v>3802649</v>
      </c>
      <c r="K1548" s="20">
        <f t="shared" si="233"/>
        <v>0.13314534157635902</v>
      </c>
      <c r="L1548" s="19">
        <v>72373594</v>
      </c>
      <c r="M1548" s="19">
        <v>57007</v>
      </c>
    </row>
    <row r="1549" spans="2:13" ht="15.75" customHeight="1" hidden="1" outlineLevel="2">
      <c r="B1549" s="34" t="s">
        <v>561</v>
      </c>
      <c r="C1549" s="34" t="s">
        <v>562</v>
      </c>
      <c r="D1549" s="15">
        <v>42796</v>
      </c>
      <c r="E1549" s="16" t="s">
        <v>69</v>
      </c>
      <c r="F1549" s="17"/>
      <c r="G1549" s="18" t="e">
        <f>ROUNDUP(DATEDIF(D1549,$B$82,"d")/7,0)</f>
        <v>#VALUE!</v>
      </c>
      <c r="H1549" s="19">
        <v>2991340</v>
      </c>
      <c r="I1549" s="19">
        <v>2393</v>
      </c>
      <c r="J1549" s="19">
        <v>4308954</v>
      </c>
      <c r="K1549" s="20">
        <f t="shared" si="233"/>
        <v>-0.3057851162950452</v>
      </c>
      <c r="L1549" s="19">
        <v>75392682</v>
      </c>
      <c r="M1549" s="19">
        <v>59475</v>
      </c>
    </row>
    <row r="1550" spans="2:13" ht="15.75" customHeight="1" hidden="1" outlineLevel="2">
      <c r="B1550" s="34" t="s">
        <v>561</v>
      </c>
      <c r="C1550" s="34" t="s">
        <v>562</v>
      </c>
      <c r="D1550" s="15">
        <v>42796</v>
      </c>
      <c r="E1550" s="16" t="s">
        <v>69</v>
      </c>
      <c r="F1550" s="17"/>
      <c r="G1550" s="18" t="e">
        <f>ROUNDUP(DATEDIF(D1550,$B$89,"d")/7,0)</f>
        <v>#VALUE!</v>
      </c>
      <c r="H1550" s="19">
        <v>2576240</v>
      </c>
      <c r="I1550" s="19">
        <v>1943</v>
      </c>
      <c r="J1550" s="19">
        <v>2991340</v>
      </c>
      <c r="K1550" s="20">
        <f t="shared" si="233"/>
        <v>-0.138767241436948</v>
      </c>
      <c r="L1550" s="19">
        <v>78043502</v>
      </c>
      <c r="M1550" s="19">
        <v>61505</v>
      </c>
    </row>
    <row r="1551" spans="2:13" ht="15.75" customHeight="1" hidden="1" outlineLevel="2">
      <c r="B1551" s="34" t="s">
        <v>561</v>
      </c>
      <c r="C1551" s="34" t="s">
        <v>562</v>
      </c>
      <c r="D1551" s="15">
        <v>42796</v>
      </c>
      <c r="E1551" s="16" t="s">
        <v>69</v>
      </c>
      <c r="F1551" s="17"/>
      <c r="G1551" s="18" t="e">
        <f>ROUNDUP(DATEDIF(D1551,$B$91,"d")/7,0)</f>
        <v>#VALUE!</v>
      </c>
      <c r="H1551" s="19">
        <v>1782000</v>
      </c>
      <c r="I1551" s="19">
        <v>1366</v>
      </c>
      <c r="J1551" s="19">
        <v>2576240</v>
      </c>
      <c r="K1551" s="20">
        <f t="shared" si="233"/>
        <v>-0.30829425829891627</v>
      </c>
      <c r="L1551" s="19">
        <v>79850702</v>
      </c>
      <c r="M1551" s="19">
        <v>62913</v>
      </c>
    </row>
    <row r="1552" spans="2:13" ht="15.75" customHeight="1" hidden="1" outlineLevel="2">
      <c r="B1552" s="34" t="s">
        <v>561</v>
      </c>
      <c r="C1552" s="34" t="s">
        <v>562</v>
      </c>
      <c r="D1552" s="15">
        <v>42796</v>
      </c>
      <c r="E1552" s="16" t="s">
        <v>69</v>
      </c>
      <c r="F1552" s="17"/>
      <c r="G1552" s="18" t="e">
        <f>ROUNDUP(DATEDIF(D1552,$B$100,"d")/7,0)</f>
        <v>#VALUE!</v>
      </c>
      <c r="H1552" s="19">
        <v>1380320</v>
      </c>
      <c r="I1552" s="19">
        <v>1189</v>
      </c>
      <c r="J1552" s="19">
        <v>1782000</v>
      </c>
      <c r="K1552" s="20">
        <f t="shared" si="233"/>
        <v>-0.22540965207631875</v>
      </c>
      <c r="L1552" s="19">
        <v>81238422</v>
      </c>
      <c r="M1552" s="19">
        <v>64109</v>
      </c>
    </row>
    <row r="1553" spans="2:13" ht="15.75" customHeight="1" hidden="1" outlineLevel="2">
      <c r="B1553" s="34" t="s">
        <v>561</v>
      </c>
      <c r="C1553" s="34" t="s">
        <v>562</v>
      </c>
      <c r="D1553" s="15">
        <v>42796</v>
      </c>
      <c r="E1553" s="16" t="s">
        <v>69</v>
      </c>
      <c r="F1553" s="17"/>
      <c r="G1553" s="18" t="e">
        <f>ROUNDUP(DATEDIF(D1553,$B$98,"d")/7,0)</f>
        <v>#VALUE!</v>
      </c>
      <c r="H1553" s="19">
        <v>1083200</v>
      </c>
      <c r="I1553" s="19">
        <v>866</v>
      </c>
      <c r="J1553" s="19">
        <v>1380320</v>
      </c>
      <c r="K1553" s="20">
        <f t="shared" si="233"/>
        <v>-0.21525443375449171</v>
      </c>
      <c r="L1553" s="19">
        <v>82444247</v>
      </c>
      <c r="M1553" s="19">
        <v>65200</v>
      </c>
    </row>
    <row r="1554" spans="2:13" ht="15.75" customHeight="1" hidden="1" outlineLevel="2">
      <c r="B1554" s="34" t="s">
        <v>561</v>
      </c>
      <c r="C1554" s="34" t="s">
        <v>562</v>
      </c>
      <c r="D1554" s="15">
        <v>42796</v>
      </c>
      <c r="E1554" s="16" t="s">
        <v>69</v>
      </c>
      <c r="F1554" s="17"/>
      <c r="G1554" s="18" t="e">
        <f>ROUNDUP(DATEDIF(D1554,$B$102,"d")/7,0)</f>
        <v>#VALUE!</v>
      </c>
      <c r="H1554" s="19">
        <v>986975</v>
      </c>
      <c r="I1554" s="19">
        <v>790</v>
      </c>
      <c r="J1554" s="19">
        <v>1083200</v>
      </c>
      <c r="K1554" s="20">
        <f t="shared" si="233"/>
        <v>-0.08883401033973412</v>
      </c>
      <c r="L1554" s="19">
        <v>83440422</v>
      </c>
      <c r="M1554" s="19">
        <v>65998</v>
      </c>
    </row>
    <row r="1555" spans="2:13" ht="15.75" customHeight="1" hidden="1" outlineLevel="2">
      <c r="B1555" s="34" t="s">
        <v>561</v>
      </c>
      <c r="C1555" s="34" t="s">
        <v>562</v>
      </c>
      <c r="D1555" s="15">
        <v>42796</v>
      </c>
      <c r="E1555" s="16" t="s">
        <v>69</v>
      </c>
      <c r="F1555" s="17"/>
      <c r="G1555" s="18" t="e">
        <f>ROUNDUP(DATEDIF(D1555,$B$110,"d")/7,0)</f>
        <v>#VALUE!</v>
      </c>
      <c r="H1555" s="19">
        <v>1060450</v>
      </c>
      <c r="I1555" s="19">
        <v>799</v>
      </c>
      <c r="J1555" s="19">
        <v>986975</v>
      </c>
      <c r="K1555" s="20">
        <f t="shared" si="233"/>
        <v>0.07444464145495074</v>
      </c>
      <c r="L1555" s="19">
        <v>84538180</v>
      </c>
      <c r="M1555" s="19">
        <v>66889</v>
      </c>
    </row>
    <row r="1556" spans="2:13" ht="15.75" customHeight="1" hidden="1" outlineLevel="2">
      <c r="B1556" s="34" t="s">
        <v>561</v>
      </c>
      <c r="C1556" s="34" t="s">
        <v>562</v>
      </c>
      <c r="D1556" s="15">
        <v>42796</v>
      </c>
      <c r="E1556" s="16" t="s">
        <v>69</v>
      </c>
      <c r="F1556" s="17"/>
      <c r="G1556" s="18" t="e">
        <f>ROUNDUP(DATEDIF(D1556,$B$113,"d")/7,0)</f>
        <v>#VALUE!</v>
      </c>
      <c r="H1556" s="19">
        <v>855000</v>
      </c>
      <c r="I1556" s="19">
        <v>663</v>
      </c>
      <c r="J1556" s="19">
        <v>1060450</v>
      </c>
      <c r="K1556" s="20">
        <f t="shared" si="233"/>
        <v>-0.19373850723749353</v>
      </c>
      <c r="L1556" s="19">
        <v>85398980</v>
      </c>
      <c r="M1556" s="19">
        <v>67560</v>
      </c>
    </row>
    <row r="1557" spans="2:13" ht="15.75" customHeight="1" hidden="1" outlineLevel="2">
      <c r="B1557" s="34" t="s">
        <v>561</v>
      </c>
      <c r="C1557" s="34" t="s">
        <v>562</v>
      </c>
      <c r="D1557" s="15">
        <v>42796</v>
      </c>
      <c r="E1557" s="16" t="s">
        <v>69</v>
      </c>
      <c r="F1557" s="17"/>
      <c r="G1557" s="18" t="e">
        <f>ROUNDUP(DATEDIF(D1557,$B$123,"d")/7,0)</f>
        <v>#VALUE!</v>
      </c>
      <c r="H1557" s="19">
        <v>674940</v>
      </c>
      <c r="I1557" s="19">
        <v>512</v>
      </c>
      <c r="J1557" s="19">
        <v>855000</v>
      </c>
      <c r="K1557" s="20">
        <f t="shared" si="233"/>
        <v>-0.21059649122807017</v>
      </c>
      <c r="L1557" s="19">
        <v>86121320</v>
      </c>
      <c r="M1557" s="19">
        <v>68128</v>
      </c>
    </row>
    <row r="1558" spans="2:13" ht="15.75" customHeight="1" hidden="1" outlineLevel="2">
      <c r="B1558" s="30" t="s">
        <v>561</v>
      </c>
      <c r="C1558" s="30" t="s">
        <v>562</v>
      </c>
      <c r="D1558" s="53">
        <v>42796</v>
      </c>
      <c r="E1558" s="30" t="s">
        <v>69</v>
      </c>
      <c r="F1558" s="35"/>
      <c r="G1558" s="18" t="e">
        <f>ROUNDUP(DATEDIF(D1558,$B$122,"d")/7,0)</f>
        <v>#VALUE!</v>
      </c>
      <c r="H1558" s="19">
        <v>1088900</v>
      </c>
      <c r="I1558" s="19">
        <v>823</v>
      </c>
      <c r="J1558" s="47">
        <v>674940</v>
      </c>
      <c r="K1558" s="20">
        <f t="shared" si="233"/>
        <v>0.613328592171156</v>
      </c>
      <c r="L1558" s="32">
        <v>87546250</v>
      </c>
      <c r="M1558" s="32">
        <v>69223</v>
      </c>
    </row>
    <row r="1559" spans="2:13" ht="15.75" customHeight="1" hidden="1" outlineLevel="2">
      <c r="B1559" s="30" t="s">
        <v>561</v>
      </c>
      <c r="C1559" s="30" t="s">
        <v>562</v>
      </c>
      <c r="D1559" s="53">
        <v>42796</v>
      </c>
      <c r="E1559" s="30" t="s">
        <v>69</v>
      </c>
      <c r="F1559" s="35"/>
      <c r="G1559" s="18" t="e">
        <f aca="true" t="shared" si="234" ref="G1559:G1560">ROUNDUP(DATEDIF(D1559,$B$128,"d")/7,0)</f>
        <v>#VALUE!</v>
      </c>
      <c r="H1559" s="19">
        <v>902645</v>
      </c>
      <c r="I1559" s="19">
        <v>723</v>
      </c>
      <c r="J1559" s="19">
        <v>1088900</v>
      </c>
      <c r="K1559" s="20">
        <f t="shared" si="233"/>
        <v>-0.17104876480852235</v>
      </c>
      <c r="L1559" s="32">
        <v>88467095</v>
      </c>
      <c r="M1559" s="32">
        <v>69961</v>
      </c>
    </row>
    <row r="1560" spans="2:13" ht="15.75" customHeight="1" hidden="1" outlineLevel="2">
      <c r="B1560" s="30" t="s">
        <v>561</v>
      </c>
      <c r="C1560" s="30" t="s">
        <v>562</v>
      </c>
      <c r="D1560" s="53">
        <v>42796</v>
      </c>
      <c r="E1560" s="30" t="s">
        <v>69</v>
      </c>
      <c r="F1560" s="35"/>
      <c r="G1560" s="18" t="e">
        <f t="shared" si="234"/>
        <v>#VALUE!</v>
      </c>
      <c r="H1560" s="19">
        <v>1127090</v>
      </c>
      <c r="I1560" s="19">
        <v>908</v>
      </c>
      <c r="J1560" s="19">
        <v>902645</v>
      </c>
      <c r="K1560" s="20">
        <f t="shared" si="233"/>
        <v>0.24865257105506594</v>
      </c>
      <c r="L1560" s="32">
        <v>89594185</v>
      </c>
      <c r="M1560" s="32">
        <v>70869</v>
      </c>
    </row>
    <row r="1561" spans="2:13" ht="15.75" customHeight="1" hidden="1" outlineLevel="2">
      <c r="B1561" s="30" t="s">
        <v>561</v>
      </c>
      <c r="C1561" s="30" t="s">
        <v>562</v>
      </c>
      <c r="D1561" s="53">
        <v>42796</v>
      </c>
      <c r="E1561" s="30" t="s">
        <v>69</v>
      </c>
      <c r="F1561" s="35"/>
      <c r="G1561" s="18" t="e">
        <f>ROUNDUP(DATEDIF(D1561,$B$131,"d")/7,0)</f>
        <v>#VALUE!</v>
      </c>
      <c r="H1561" s="19">
        <v>1002052</v>
      </c>
      <c r="I1561" s="19">
        <v>799</v>
      </c>
      <c r="J1561" s="19">
        <v>1127090</v>
      </c>
      <c r="K1561" s="20">
        <f t="shared" si="233"/>
        <v>-0.11093878927148675</v>
      </c>
      <c r="L1561" s="32">
        <v>90638687</v>
      </c>
      <c r="M1561" s="32">
        <v>71710</v>
      </c>
    </row>
    <row r="1562" spans="2:13" ht="15.75" customHeight="1" hidden="1" outlineLevel="2">
      <c r="B1562" s="30" t="s">
        <v>561</v>
      </c>
      <c r="C1562" s="30" t="s">
        <v>562</v>
      </c>
      <c r="D1562" s="53">
        <v>42796</v>
      </c>
      <c r="E1562" s="30" t="s">
        <v>69</v>
      </c>
      <c r="F1562" s="35"/>
      <c r="G1562" s="18" t="e">
        <f>ROUNDUP(DATEDIF(D1562,$B$134,"d")/7,0)</f>
        <v>#VALUE!</v>
      </c>
      <c r="H1562" s="19">
        <v>935630</v>
      </c>
      <c r="I1562" s="19">
        <v>732</v>
      </c>
      <c r="J1562" s="19">
        <v>1002052</v>
      </c>
      <c r="K1562" s="20">
        <f t="shared" si="233"/>
        <v>-0.06628598116664604</v>
      </c>
      <c r="L1562" s="32">
        <v>91574317</v>
      </c>
      <c r="M1562" s="32">
        <v>72442</v>
      </c>
    </row>
    <row r="1563" spans="2:13" ht="15.75" customHeight="1" hidden="1" outlineLevel="2">
      <c r="B1563" s="30" t="s">
        <v>561</v>
      </c>
      <c r="C1563" s="30" t="s">
        <v>562</v>
      </c>
      <c r="D1563" s="53">
        <v>42796</v>
      </c>
      <c r="E1563" s="30" t="s">
        <v>69</v>
      </c>
      <c r="F1563" s="35"/>
      <c r="G1563" s="18" t="e">
        <f aca="true" t="shared" si="235" ref="G1563:G1564">ROUNDUP(DATEDIF(D1563,$B$140,"d")/7,0)</f>
        <v>#VALUE!</v>
      </c>
      <c r="H1563" s="19">
        <v>834250</v>
      </c>
      <c r="I1563" s="19">
        <v>687</v>
      </c>
      <c r="J1563" s="19">
        <v>935630</v>
      </c>
      <c r="K1563" s="20">
        <f t="shared" si="233"/>
        <v>-0.10835479837115099</v>
      </c>
      <c r="L1563" s="32">
        <v>92408567</v>
      </c>
      <c r="M1563" s="32">
        <v>73129</v>
      </c>
    </row>
    <row r="1564" spans="2:13" ht="15.75" customHeight="1" hidden="1" outlineLevel="2">
      <c r="B1564" s="30" t="s">
        <v>561</v>
      </c>
      <c r="C1564" s="30" t="s">
        <v>562</v>
      </c>
      <c r="D1564" s="53">
        <v>42796</v>
      </c>
      <c r="E1564" s="30" t="s">
        <v>69</v>
      </c>
      <c r="F1564" s="35"/>
      <c r="G1564" s="18" t="e">
        <f t="shared" si="235"/>
        <v>#VALUE!</v>
      </c>
      <c r="H1564" s="19">
        <v>933430</v>
      </c>
      <c r="I1564" s="19">
        <v>816</v>
      </c>
      <c r="J1564" s="19">
        <v>834250</v>
      </c>
      <c r="K1564" s="20">
        <f t="shared" si="233"/>
        <v>0.11888522625112376</v>
      </c>
      <c r="L1564" s="32">
        <v>93407109</v>
      </c>
      <c r="M1564" s="32">
        <v>74031</v>
      </c>
    </row>
    <row r="1565" spans="2:13" ht="15.75" customHeight="1" hidden="1" outlineLevel="2">
      <c r="B1565" s="30" t="s">
        <v>561</v>
      </c>
      <c r="C1565" s="30" t="s">
        <v>562</v>
      </c>
      <c r="D1565" s="53">
        <v>42796</v>
      </c>
      <c r="E1565" s="30" t="s">
        <v>69</v>
      </c>
      <c r="F1565" s="35"/>
      <c r="G1565" s="18" t="e">
        <f>ROUNDUP(DATEDIF(D1565,$B$152,"d")/7,0)</f>
        <v>#VALUE!</v>
      </c>
      <c r="H1565" s="19">
        <v>923610</v>
      </c>
      <c r="I1565" s="19">
        <v>782</v>
      </c>
      <c r="J1565" s="19">
        <v>933430</v>
      </c>
      <c r="K1565" s="20">
        <f t="shared" si="233"/>
        <v>-0.010520338964892921</v>
      </c>
      <c r="L1565" s="32">
        <v>94332119</v>
      </c>
      <c r="M1565" s="32">
        <v>74814</v>
      </c>
    </row>
    <row r="1566" spans="2:13" ht="15.75" customHeight="1" hidden="1" outlineLevel="2">
      <c r="B1566" s="30" t="s">
        <v>561</v>
      </c>
      <c r="C1566" s="30" t="s">
        <v>562</v>
      </c>
      <c r="D1566" s="53">
        <v>42796</v>
      </c>
      <c r="E1566" s="30" t="s">
        <v>69</v>
      </c>
      <c r="F1566" s="35"/>
      <c r="G1566" s="18" t="e">
        <f aca="true" t="shared" si="236" ref="G1566:G1567">ROUNDUP(DATEDIF(D1566,$B$154,"d")/7,0)</f>
        <v>#VALUE!</v>
      </c>
      <c r="H1566" s="19">
        <v>906080</v>
      </c>
      <c r="I1566" s="19">
        <v>759</v>
      </c>
      <c r="J1566" s="19">
        <v>923610</v>
      </c>
      <c r="K1566" s="20">
        <f t="shared" si="233"/>
        <v>-0.01897987245698942</v>
      </c>
      <c r="L1566" s="32">
        <v>95331949</v>
      </c>
      <c r="M1566" s="32">
        <v>75636</v>
      </c>
    </row>
    <row r="1567" spans="2:13" ht="15.75" customHeight="1" hidden="1" outlineLevel="2">
      <c r="B1567" s="30" t="s">
        <v>561</v>
      </c>
      <c r="C1567" s="30" t="s">
        <v>562</v>
      </c>
      <c r="D1567" s="53">
        <v>42796</v>
      </c>
      <c r="E1567" s="30" t="s">
        <v>69</v>
      </c>
      <c r="F1567" s="35"/>
      <c r="G1567" s="18" t="e">
        <f t="shared" si="236"/>
        <v>#VALUE!</v>
      </c>
      <c r="H1567" s="19">
        <v>761610</v>
      </c>
      <c r="I1567" s="19">
        <v>633</v>
      </c>
      <c r="J1567" s="19">
        <v>906080</v>
      </c>
      <c r="K1567" s="20">
        <f t="shared" si="233"/>
        <v>-0.1594450821119548</v>
      </c>
      <c r="L1567" s="32">
        <v>96093559</v>
      </c>
      <c r="M1567" s="32">
        <v>76269</v>
      </c>
    </row>
    <row r="1568" spans="2:13" ht="15.75" customHeight="1" hidden="1" outlineLevel="2">
      <c r="B1568" s="85" t="s">
        <v>561</v>
      </c>
      <c r="C1568" s="44" t="s">
        <v>562</v>
      </c>
      <c r="D1568" s="15">
        <v>42796</v>
      </c>
      <c r="E1568" s="16" t="s">
        <v>69</v>
      </c>
      <c r="F1568" s="31"/>
      <c r="G1568" s="18" t="e">
        <f>ROUNDUP(DATEDIF(D1568,$B$156,"d")/7,0)</f>
        <v>#VALUE!</v>
      </c>
      <c r="H1568" s="19">
        <v>937930</v>
      </c>
      <c r="I1568" s="19">
        <v>764</v>
      </c>
      <c r="J1568" s="19">
        <v>761610</v>
      </c>
      <c r="K1568" s="20">
        <f t="shared" si="233"/>
        <v>0.23150956526306116</v>
      </c>
      <c r="L1568" s="56">
        <v>97031489</v>
      </c>
      <c r="M1568" s="56">
        <v>77033</v>
      </c>
    </row>
    <row r="1569" spans="2:13" ht="15.75" customHeight="1" hidden="1" outlineLevel="2">
      <c r="B1569" s="85" t="s">
        <v>561</v>
      </c>
      <c r="C1569" s="44" t="s">
        <v>562</v>
      </c>
      <c r="D1569" s="15">
        <v>42796</v>
      </c>
      <c r="E1569" s="16" t="s">
        <v>69</v>
      </c>
      <c r="F1569" s="31"/>
      <c r="G1569" s="18" t="e">
        <f>ROUNDUP(DATEDIF(D1569,$B$162,"d")/7,0)</f>
        <v>#VALUE!</v>
      </c>
      <c r="H1569" s="19">
        <v>1378460</v>
      </c>
      <c r="I1569" s="19">
        <v>1169</v>
      </c>
      <c r="J1569" s="19">
        <v>937930</v>
      </c>
      <c r="K1569" s="20">
        <f t="shared" si="233"/>
        <v>0.4696832386212191</v>
      </c>
      <c r="L1569" s="56">
        <v>98421779</v>
      </c>
      <c r="M1569" s="56">
        <v>78217</v>
      </c>
    </row>
    <row r="1570" spans="2:13" ht="15.75" customHeight="1" hidden="1" outlineLevel="2">
      <c r="B1570" s="85" t="s">
        <v>561</v>
      </c>
      <c r="C1570" s="44" t="s">
        <v>562</v>
      </c>
      <c r="D1570" s="15">
        <v>42796</v>
      </c>
      <c r="E1570" s="16" t="s">
        <v>69</v>
      </c>
      <c r="F1570" s="31"/>
      <c r="G1570" s="18" t="e">
        <f>ROUNDUP(DATEDIF(D1570,$B$169,"d")/7,0)</f>
        <v>#VALUE!</v>
      </c>
      <c r="H1570" s="19">
        <v>1259670</v>
      </c>
      <c r="I1570" s="19">
        <v>951</v>
      </c>
      <c r="J1570" s="19">
        <v>1378460</v>
      </c>
      <c r="K1570" s="20">
        <f t="shared" si="233"/>
        <v>-0.08617587742843463</v>
      </c>
      <c r="L1570" s="56">
        <v>99873249</v>
      </c>
      <c r="M1570" s="56">
        <v>79408</v>
      </c>
    </row>
    <row r="1571" spans="2:13" ht="15.75" customHeight="1" hidden="1" outlineLevel="2">
      <c r="B1571" s="85" t="s">
        <v>561</v>
      </c>
      <c r="C1571" s="44" t="s">
        <v>562</v>
      </c>
      <c r="D1571" s="15">
        <v>42796</v>
      </c>
      <c r="E1571" s="16" t="s">
        <v>69</v>
      </c>
      <c r="F1571" s="31"/>
      <c r="G1571" s="18" t="e">
        <f>ROUNDUP(DATEDIF(D1571,$B$178,"d")/7,0)</f>
        <v>#VALUE!</v>
      </c>
      <c r="H1571" s="19">
        <v>951310</v>
      </c>
      <c r="I1571" s="19">
        <v>716</v>
      </c>
      <c r="J1571" s="19">
        <v>1259670</v>
      </c>
      <c r="K1571" s="20">
        <f t="shared" si="233"/>
        <v>-0.24479427151555566</v>
      </c>
      <c r="L1571" s="56">
        <v>100824559</v>
      </c>
      <c r="M1571" s="56">
        <v>80124</v>
      </c>
    </row>
    <row r="1572" spans="2:13" ht="15.75" customHeight="1" hidden="1" outlineLevel="2">
      <c r="B1572" s="85" t="s">
        <v>561</v>
      </c>
      <c r="C1572" s="44" t="s">
        <v>562</v>
      </c>
      <c r="D1572" s="15">
        <v>42796</v>
      </c>
      <c r="E1572" s="16" t="s">
        <v>69</v>
      </c>
      <c r="F1572" s="31"/>
      <c r="G1572" s="18" t="e">
        <f>ROUNDUP(DATEDIF(D1572,$B$186,"d")/7,0)</f>
        <v>#VALUE!</v>
      </c>
      <c r="H1572" s="19">
        <v>797730</v>
      </c>
      <c r="I1572" s="19">
        <v>579</v>
      </c>
      <c r="J1572" s="19">
        <v>951310</v>
      </c>
      <c r="K1572" s="20">
        <f t="shared" si="233"/>
        <v>-0.16144053988710305</v>
      </c>
      <c r="L1572" s="56">
        <v>101622289</v>
      </c>
      <c r="M1572" s="56">
        <v>80703</v>
      </c>
    </row>
    <row r="1573" spans="2:13" ht="15.75" customHeight="1" hidden="1" outlineLevel="2">
      <c r="B1573" s="85" t="s">
        <v>561</v>
      </c>
      <c r="C1573" s="44" t="s">
        <v>562</v>
      </c>
      <c r="D1573" s="15">
        <v>42796</v>
      </c>
      <c r="E1573" s="16" t="s">
        <v>69</v>
      </c>
      <c r="F1573" s="31"/>
      <c r="G1573" s="18" t="e">
        <f>ROUNDUP(DATEDIF(D1573,$B$194,"d")/7,0)</f>
        <v>#VALUE!</v>
      </c>
      <c r="H1573" s="19">
        <v>867900</v>
      </c>
      <c r="I1573" s="19">
        <v>667</v>
      </c>
      <c r="J1573" s="19">
        <v>797730</v>
      </c>
      <c r="K1573" s="20">
        <f t="shared" si="233"/>
        <v>0.0879620924372908</v>
      </c>
      <c r="L1573" s="56">
        <v>102500439</v>
      </c>
      <c r="M1573" s="56">
        <v>81379</v>
      </c>
    </row>
    <row r="1574" spans="2:13" ht="15.75" customHeight="1" hidden="1" outlineLevel="2">
      <c r="B1574" s="85" t="s">
        <v>561</v>
      </c>
      <c r="C1574" s="44" t="s">
        <v>562</v>
      </c>
      <c r="D1574" s="15">
        <v>42796</v>
      </c>
      <c r="E1574" s="16" t="s">
        <v>69</v>
      </c>
      <c r="F1574" s="31"/>
      <c r="G1574" s="18" t="e">
        <f>ROUNDUP(DATEDIF(D1574,$B$197,"d")/7,0)</f>
        <v>#VALUE!</v>
      </c>
      <c r="H1574" s="19">
        <v>637450</v>
      </c>
      <c r="I1574" s="19">
        <v>455</v>
      </c>
      <c r="J1574" s="19">
        <v>867900</v>
      </c>
      <c r="K1574" s="20">
        <f t="shared" si="233"/>
        <v>-0.26552598225602025</v>
      </c>
      <c r="L1574" s="56">
        <v>103137889</v>
      </c>
      <c r="M1574" s="56">
        <v>81834</v>
      </c>
    </row>
    <row r="1575" spans="2:13" ht="15.75" customHeight="1" hidden="1" outlineLevel="2">
      <c r="B1575" s="85" t="s">
        <v>561</v>
      </c>
      <c r="C1575" s="44" t="s">
        <v>562</v>
      </c>
      <c r="D1575" s="15">
        <v>42796</v>
      </c>
      <c r="E1575" s="16" t="s">
        <v>69</v>
      </c>
      <c r="F1575" s="31"/>
      <c r="G1575" s="35" t="e">
        <f>ROUNDUP(DATEDIF(D1575,$B$207,"d")/7,0)</f>
        <v>#VALUE!</v>
      </c>
      <c r="H1575" s="19">
        <v>1200110</v>
      </c>
      <c r="I1575" s="56">
        <v>1070</v>
      </c>
      <c r="J1575" s="30">
        <v>637450</v>
      </c>
      <c r="K1575" s="30">
        <f t="shared" si="233"/>
        <v>0.8826731508353597</v>
      </c>
      <c r="L1575" s="30">
        <v>104337999</v>
      </c>
      <c r="M1575" s="30">
        <v>82904</v>
      </c>
    </row>
    <row r="1576" spans="2:13" ht="15.75" customHeight="1" hidden="1" outlineLevel="2">
      <c r="B1576" s="34" t="s">
        <v>561</v>
      </c>
      <c r="C1576" s="34" t="s">
        <v>562</v>
      </c>
      <c r="D1576" s="53">
        <v>42796</v>
      </c>
      <c r="E1576" s="16" t="s">
        <v>69</v>
      </c>
      <c r="F1576" s="17"/>
      <c r="G1576" s="18" t="e">
        <f>ROUNDUP(DATEDIF(D1576,$B$208,"d")/7,0)</f>
        <v>#VALUE!</v>
      </c>
      <c r="H1576" s="19">
        <v>1004990</v>
      </c>
      <c r="I1576" s="19">
        <v>688</v>
      </c>
      <c r="J1576" s="19">
        <v>1200110</v>
      </c>
      <c r="K1576" s="20">
        <f t="shared" si="233"/>
        <v>-0.16258509636616644</v>
      </c>
      <c r="L1576" s="19">
        <v>105342989</v>
      </c>
      <c r="M1576" s="19">
        <v>83592</v>
      </c>
    </row>
    <row r="1577" spans="2:13" ht="15.75" customHeight="1" hidden="1" outlineLevel="2">
      <c r="B1577" s="34" t="s">
        <v>561</v>
      </c>
      <c r="C1577" s="34" t="s">
        <v>562</v>
      </c>
      <c r="D1577" s="53">
        <v>42796</v>
      </c>
      <c r="E1577" s="16" t="s">
        <v>69</v>
      </c>
      <c r="F1577" s="17"/>
      <c r="G1577" s="18" t="e">
        <f>ROUNDUP(DATEDIF(D1577,$B$213,"d")/7,0)</f>
        <v>#VALUE!</v>
      </c>
      <c r="H1577" s="19">
        <v>1000320</v>
      </c>
      <c r="I1577" s="19">
        <v>728</v>
      </c>
      <c r="J1577" s="19">
        <v>1004990</v>
      </c>
      <c r="K1577" s="20">
        <f t="shared" si="233"/>
        <v>-0.004646812406093593</v>
      </c>
      <c r="L1577" s="19">
        <v>106369409</v>
      </c>
      <c r="M1577" s="19">
        <v>84390</v>
      </c>
    </row>
    <row r="1578" spans="2:13" ht="15.75" customHeight="1" hidden="1" outlineLevel="2">
      <c r="B1578" s="34" t="s">
        <v>561</v>
      </c>
      <c r="C1578" s="34" t="s">
        <v>562</v>
      </c>
      <c r="D1578" s="53">
        <v>42796</v>
      </c>
      <c r="E1578" s="16" t="s">
        <v>69</v>
      </c>
      <c r="F1578" s="17"/>
      <c r="G1578" s="35" t="e">
        <f>ROUNDUP(DATEDIF(D1578,$B$219,"d")/7,0)</f>
        <v>#VALUE!</v>
      </c>
      <c r="H1578" s="19">
        <v>1379550</v>
      </c>
      <c r="I1578" s="36">
        <v>1260</v>
      </c>
      <c r="J1578" s="19">
        <v>1000320</v>
      </c>
      <c r="K1578" s="20">
        <f t="shared" si="233"/>
        <v>0.3791086852207294</v>
      </c>
      <c r="L1578" s="19">
        <v>107748959</v>
      </c>
      <c r="M1578" s="36">
        <v>85650</v>
      </c>
    </row>
    <row r="1579" spans="2:13" ht="15.75" customHeight="1" hidden="1" outlineLevel="2">
      <c r="B1579" s="65" t="s">
        <v>561</v>
      </c>
      <c r="C1579" s="65" t="s">
        <v>562</v>
      </c>
      <c r="D1579" s="66">
        <v>42796</v>
      </c>
      <c r="E1579" s="65" t="s">
        <v>69</v>
      </c>
      <c r="F1579" s="31"/>
      <c r="G1579" s="18" t="e">
        <f>ROUNDUP(DATEDIF(D1579,$B$222,"d")/7,0)</f>
        <v>#VALUE!</v>
      </c>
      <c r="H1579" s="19">
        <v>1400600</v>
      </c>
      <c r="I1579" s="19">
        <v>1054</v>
      </c>
      <c r="J1579" s="19">
        <v>1379550</v>
      </c>
      <c r="K1579" s="20">
        <f t="shared" si="233"/>
        <v>0.015258598818455293</v>
      </c>
      <c r="L1579" s="32">
        <v>109149559</v>
      </c>
      <c r="M1579" s="32">
        <v>86704</v>
      </c>
    </row>
    <row r="1580" spans="2:13" ht="15.75" customHeight="1" hidden="1" outlineLevel="2">
      <c r="B1580" s="65" t="s">
        <v>561</v>
      </c>
      <c r="C1580" s="65" t="s">
        <v>562</v>
      </c>
      <c r="D1580" s="66">
        <v>42796</v>
      </c>
      <c r="E1580" s="65" t="s">
        <v>69</v>
      </c>
      <c r="F1580" s="31"/>
      <c r="G1580" s="18" t="e">
        <f>ROUNDUP(DATEDIF(D1580,$B$226,"d")/7,0)</f>
        <v>#VALUE!</v>
      </c>
      <c r="H1580" s="19">
        <v>1124630</v>
      </c>
      <c r="I1580" s="19">
        <v>831</v>
      </c>
      <c r="J1580" s="19">
        <v>1400600</v>
      </c>
      <c r="K1580" s="20">
        <f t="shared" si="233"/>
        <v>-0.19703698414965015</v>
      </c>
      <c r="L1580" s="32">
        <v>110274189</v>
      </c>
      <c r="M1580" s="32">
        <v>87535</v>
      </c>
    </row>
    <row r="1581" spans="2:13" ht="15.75" customHeight="1" hidden="1" outlineLevel="2">
      <c r="B1581" s="65" t="s">
        <v>561</v>
      </c>
      <c r="C1581" s="65" t="s">
        <v>562</v>
      </c>
      <c r="D1581" s="66">
        <v>42796</v>
      </c>
      <c r="E1581" s="65" t="s">
        <v>69</v>
      </c>
      <c r="F1581" s="31"/>
      <c r="G1581" s="18" t="e">
        <f>ROUNDUP(DATEDIF(D1581,$B$227,"d")/7,0)</f>
        <v>#VALUE!</v>
      </c>
      <c r="H1581" s="19">
        <v>980650</v>
      </c>
      <c r="I1581" s="19">
        <v>731</v>
      </c>
      <c r="J1581" s="19">
        <v>1124630</v>
      </c>
      <c r="K1581" s="20">
        <f t="shared" si="233"/>
        <v>-0.12802432800120928</v>
      </c>
      <c r="L1581" s="32">
        <v>111259339</v>
      </c>
      <c r="M1581" s="32">
        <v>88275</v>
      </c>
    </row>
    <row r="1582" spans="2:13" ht="15.75" customHeight="1" hidden="1" outlineLevel="2">
      <c r="B1582" s="65" t="s">
        <v>561</v>
      </c>
      <c r="C1582" s="65" t="s">
        <v>562</v>
      </c>
      <c r="D1582" s="66">
        <v>42796</v>
      </c>
      <c r="E1582" s="65" t="s">
        <v>69</v>
      </c>
      <c r="F1582" s="31"/>
      <c r="G1582" s="18" t="e">
        <f>ROUNDUP(DATEDIF(D1582,$B$232,"d")/7,0)</f>
        <v>#VALUE!</v>
      </c>
      <c r="H1582" s="19">
        <v>1449200</v>
      </c>
      <c r="I1582" s="19">
        <v>1226</v>
      </c>
      <c r="J1582" s="19">
        <v>980650</v>
      </c>
      <c r="K1582" s="20">
        <f t="shared" si="233"/>
        <v>0.4777953398256259</v>
      </c>
      <c r="L1582" s="32">
        <v>112708539</v>
      </c>
      <c r="M1582" s="32">
        <v>89501</v>
      </c>
    </row>
    <row r="1583" spans="2:13" ht="15.75" customHeight="1" hidden="1" outlineLevel="2">
      <c r="B1583" s="65" t="s">
        <v>561</v>
      </c>
      <c r="C1583" s="65" t="s">
        <v>562</v>
      </c>
      <c r="D1583" s="66">
        <v>42796</v>
      </c>
      <c r="E1583" s="65" t="s">
        <v>69</v>
      </c>
      <c r="F1583" s="31"/>
      <c r="G1583" s="18" t="e">
        <f>ROUNDUP(DATEDIF(D1583,$B$237,"d")/7,0)</f>
        <v>#VALUE!</v>
      </c>
      <c r="H1583" s="19">
        <v>2093720</v>
      </c>
      <c r="I1583" s="19">
        <v>1603</v>
      </c>
      <c r="J1583" s="19">
        <v>1449200</v>
      </c>
      <c r="K1583" s="20">
        <f t="shared" si="233"/>
        <v>0.4447419265801822</v>
      </c>
      <c r="L1583" s="32">
        <v>114802259</v>
      </c>
      <c r="M1583" s="32">
        <v>91104</v>
      </c>
    </row>
    <row r="1584" spans="2:13" ht="15.75" customHeight="1" hidden="1" outlineLevel="2">
      <c r="B1584" s="65" t="s">
        <v>561</v>
      </c>
      <c r="C1584" s="65" t="s">
        <v>562</v>
      </c>
      <c r="D1584" s="66">
        <v>42796</v>
      </c>
      <c r="E1584" s="65" t="s">
        <v>69</v>
      </c>
      <c r="F1584" s="31"/>
      <c r="G1584" s="18" t="e">
        <f>ROUNDUP(DATEDIF(D1584,$B$239,"d")/7,0)</f>
        <v>#VALUE!</v>
      </c>
      <c r="H1584" s="19">
        <v>2163380</v>
      </c>
      <c r="I1584" s="19">
        <v>1540</v>
      </c>
      <c r="J1584" s="19">
        <v>2093720</v>
      </c>
      <c r="K1584" s="20">
        <f t="shared" si="233"/>
        <v>0.033270924478917906</v>
      </c>
      <c r="L1584" s="32">
        <v>116984689</v>
      </c>
      <c r="M1584" s="32">
        <v>92669</v>
      </c>
    </row>
    <row r="1585" spans="2:13" ht="15.75" customHeight="1" hidden="1" outlineLevel="2">
      <c r="B1585" s="65" t="s">
        <v>561</v>
      </c>
      <c r="C1585" s="65" t="s">
        <v>562</v>
      </c>
      <c r="D1585" s="66">
        <v>42796</v>
      </c>
      <c r="E1585" s="65" t="s">
        <v>69</v>
      </c>
      <c r="F1585" s="31"/>
      <c r="G1585" s="18" t="e">
        <f>ROUNDUP(DATEDIF(D1585,$B$284,"d")/7,0)</f>
        <v>#VALUE!</v>
      </c>
      <c r="H1585" s="19">
        <v>2298590</v>
      </c>
      <c r="I1585" s="19">
        <v>1659</v>
      </c>
      <c r="J1585" s="19">
        <v>639440</v>
      </c>
      <c r="K1585" s="20">
        <f t="shared" si="233"/>
        <v>2.594692230701864</v>
      </c>
      <c r="L1585" s="32">
        <v>119283279</v>
      </c>
      <c r="M1585" s="32">
        <v>94328</v>
      </c>
    </row>
    <row r="1586" spans="1:13" s="28" customFormat="1" ht="15.75" customHeight="1" hidden="1" outlineLevel="1">
      <c r="A1586" s="28">
        <v>1</v>
      </c>
      <c r="B1586" s="23" t="s">
        <v>563</v>
      </c>
      <c r="C1586" s="23"/>
      <c r="D1586" s="23"/>
      <c r="E1586" s="23"/>
      <c r="F1586" s="25"/>
      <c r="G1586" s="26"/>
      <c r="H1586" s="23">
        <f>SUBTOTAL(9,'2017.01.02. - 2017.12.31.  alapadatok'!$H$1541:$H$1585)</f>
        <v>117119028</v>
      </c>
      <c r="I1586" s="23">
        <f>SUBTOTAL(9,'2017.01.02. - 2017.12.31.  alapadatok'!$I$1541:$I$1585)</f>
        <v>91782</v>
      </c>
      <c r="J1586" s="23"/>
      <c r="K1586" s="27"/>
      <c r="L1586" s="59"/>
      <c r="M1586" s="59"/>
    </row>
    <row r="1587" spans="2:13" ht="15.75" customHeight="1" hidden="1" outlineLevel="2">
      <c r="B1587" s="65" t="s">
        <v>564</v>
      </c>
      <c r="C1587" s="65" t="s">
        <v>565</v>
      </c>
      <c r="D1587" s="66">
        <v>42719</v>
      </c>
      <c r="E1587" s="65" t="s">
        <v>18</v>
      </c>
      <c r="F1587" s="31">
        <v>1</v>
      </c>
      <c r="G1587" s="18" t="e">
        <f>ROUNDUP(DATEDIF(D1587,$B$50,"d")/7,0)</f>
        <v>#VALUE!</v>
      </c>
      <c r="H1587" s="19">
        <v>26450</v>
      </c>
      <c r="I1587" s="19">
        <v>24</v>
      </c>
      <c r="J1587" s="19">
        <v>155950</v>
      </c>
      <c r="K1587" s="20">
        <f aca="true" t="shared" si="237" ref="K1587:K1589">IF(J1587&lt;&gt;0,-(J1587-H1587)/J1587,"")</f>
        <v>-0.8303943571657583</v>
      </c>
      <c r="L1587" s="32">
        <v>655750</v>
      </c>
      <c r="M1587" s="32">
        <v>581</v>
      </c>
    </row>
    <row r="1588" spans="2:13" ht="15.75" customHeight="1" hidden="1" outlineLevel="2">
      <c r="B1588" s="65" t="s">
        <v>564</v>
      </c>
      <c r="C1588" s="65" t="s">
        <v>565</v>
      </c>
      <c r="D1588" s="66">
        <v>42719</v>
      </c>
      <c r="E1588" s="65" t="s">
        <v>18</v>
      </c>
      <c r="F1588" s="31"/>
      <c r="G1588" s="18" t="e">
        <f>ROUNDUP(DATEDIF(D1588,$B$56,"d")/7,0)</f>
        <v>#VALUE!</v>
      </c>
      <c r="H1588" s="19">
        <v>84400</v>
      </c>
      <c r="I1588" s="19">
        <v>122</v>
      </c>
      <c r="J1588" s="19"/>
      <c r="K1588" s="20">
        <f t="shared" si="237"/>
        <v>0</v>
      </c>
      <c r="L1588" s="32">
        <v>740150</v>
      </c>
      <c r="M1588" s="32">
        <v>703</v>
      </c>
    </row>
    <row r="1589" spans="2:13" ht="15.75" customHeight="1" hidden="1" outlineLevel="2">
      <c r="B1589" s="65" t="s">
        <v>564</v>
      </c>
      <c r="C1589" s="65" t="s">
        <v>565</v>
      </c>
      <c r="D1589" s="66">
        <v>42719</v>
      </c>
      <c r="E1589" s="65" t="s">
        <v>18</v>
      </c>
      <c r="F1589" s="31">
        <v>6</v>
      </c>
      <c r="G1589" s="18" t="e">
        <f>ROUNDUP(DATEDIF(D1589,$B$154,"d")/7,0)</f>
        <v>#VALUE!</v>
      </c>
      <c r="H1589" s="19">
        <v>980</v>
      </c>
      <c r="I1589" s="19">
        <v>1</v>
      </c>
      <c r="J1589" s="19"/>
      <c r="K1589" s="20">
        <f t="shared" si="237"/>
        <v>0</v>
      </c>
      <c r="L1589" s="32">
        <v>787640</v>
      </c>
      <c r="M1589" s="32">
        <v>758</v>
      </c>
    </row>
    <row r="1590" spans="2:13" ht="15.75" customHeight="1" hidden="1" outlineLevel="2">
      <c r="B1590" s="65" t="s">
        <v>564</v>
      </c>
      <c r="C1590" s="65" t="s">
        <v>565</v>
      </c>
      <c r="D1590" s="66">
        <v>42719</v>
      </c>
      <c r="E1590" s="65" t="s">
        <v>18</v>
      </c>
      <c r="F1590" s="31">
        <v>3</v>
      </c>
      <c r="G1590" s="18" t="e">
        <f>ROUNDUP(DATEDIF(D1590,$B$43,"d")/7,0)</f>
        <v>#VALUE!</v>
      </c>
      <c r="H1590" s="19">
        <v>76550</v>
      </c>
      <c r="I1590" s="19">
        <v>67</v>
      </c>
      <c r="J1590" s="19"/>
      <c r="K1590" s="20"/>
      <c r="L1590" s="32"/>
      <c r="M1590" s="32"/>
    </row>
    <row r="1591" spans="1:13" s="28" customFormat="1" ht="15.75" customHeight="1" hidden="1" outlineLevel="1">
      <c r="A1591" s="28">
        <v>1</v>
      </c>
      <c r="B1591" s="23" t="s">
        <v>566</v>
      </c>
      <c r="C1591" s="23"/>
      <c r="D1591" s="23"/>
      <c r="E1591" s="23"/>
      <c r="F1591" s="25"/>
      <c r="G1591" s="26"/>
      <c r="H1591" s="23">
        <f>SUBTOTAL(9,'2017.01.02. - 2017.12.31.  alapadatok'!$H$1587:$H$1590)</f>
        <v>188380</v>
      </c>
      <c r="I1591" s="23">
        <f>SUBTOTAL(9,'2017.01.02. - 2017.12.31.  alapadatok'!$I$1587:$I$1590)</f>
        <v>214</v>
      </c>
      <c r="J1591" s="23"/>
      <c r="K1591" s="27"/>
      <c r="L1591" s="59"/>
      <c r="M1591" s="59"/>
    </row>
    <row r="1592" spans="2:13" ht="15.75" customHeight="1" hidden="1" outlineLevel="2">
      <c r="B1592" s="65" t="s">
        <v>567</v>
      </c>
      <c r="C1592" s="65" t="s">
        <v>568</v>
      </c>
      <c r="D1592" s="66">
        <v>42985</v>
      </c>
      <c r="E1592" s="65" t="s">
        <v>77</v>
      </c>
      <c r="F1592" s="31">
        <v>1</v>
      </c>
      <c r="G1592" s="18">
        <v>0</v>
      </c>
      <c r="H1592" s="19">
        <v>1182470</v>
      </c>
      <c r="I1592" s="19">
        <v>808</v>
      </c>
      <c r="J1592" s="19"/>
      <c r="K1592" s="20">
        <f aca="true" t="shared" si="238" ref="K1592:K1599">IF(J1592&lt;&gt;0,-(J1592-H1592)/J1592,"")</f>
        <v>0</v>
      </c>
      <c r="L1592" s="32">
        <v>1182470</v>
      </c>
      <c r="M1592" s="32">
        <v>808</v>
      </c>
    </row>
    <row r="1593" spans="2:13" ht="15.75" customHeight="1" hidden="1" outlineLevel="2">
      <c r="B1593" s="65" t="s">
        <v>567</v>
      </c>
      <c r="C1593" s="65" t="s">
        <v>568</v>
      </c>
      <c r="D1593" s="66">
        <v>42985</v>
      </c>
      <c r="E1593" s="65" t="s">
        <v>77</v>
      </c>
      <c r="F1593" s="31">
        <v>33</v>
      </c>
      <c r="G1593" s="18" t="e">
        <f>ROUNDUP(DATEDIF(D1593,$B$162,"d")/7,0)</f>
        <v>#VALUE!</v>
      </c>
      <c r="H1593" s="40">
        <v>15099125</v>
      </c>
      <c r="I1593" s="40">
        <v>10753</v>
      </c>
      <c r="J1593" s="19">
        <v>1182470</v>
      </c>
      <c r="K1593" s="20">
        <f t="shared" si="238"/>
        <v>11.769140020465635</v>
      </c>
      <c r="L1593" s="83">
        <v>16281595</v>
      </c>
      <c r="M1593" s="83">
        <v>11561</v>
      </c>
    </row>
    <row r="1594" spans="2:13" ht="15.75" customHeight="1" hidden="1" outlineLevel="2">
      <c r="B1594" s="65" t="s">
        <v>567</v>
      </c>
      <c r="C1594" s="65" t="s">
        <v>568</v>
      </c>
      <c r="D1594" s="66">
        <v>42985</v>
      </c>
      <c r="E1594" s="65" t="s">
        <v>77</v>
      </c>
      <c r="F1594" s="31">
        <v>33</v>
      </c>
      <c r="G1594" s="18" t="e">
        <f>ROUNDUP(DATEDIF(D1594,$B$169,"d")/7,0)</f>
        <v>#VALUE!</v>
      </c>
      <c r="H1594" s="19">
        <v>10589379</v>
      </c>
      <c r="I1594" s="19">
        <v>7915</v>
      </c>
      <c r="J1594" s="19">
        <v>15099125</v>
      </c>
      <c r="K1594" s="20">
        <f t="shared" si="238"/>
        <v>-0.2986759828798026</v>
      </c>
      <c r="L1594" s="32">
        <v>26870974</v>
      </c>
      <c r="M1594" s="32">
        <v>19476</v>
      </c>
    </row>
    <row r="1595" spans="2:13" ht="15.75" customHeight="1" hidden="1" outlineLevel="2">
      <c r="B1595" s="65" t="s">
        <v>567</v>
      </c>
      <c r="C1595" s="65" t="s">
        <v>568</v>
      </c>
      <c r="D1595" s="66">
        <v>42985</v>
      </c>
      <c r="E1595" s="65" t="s">
        <v>77</v>
      </c>
      <c r="F1595" s="31">
        <v>33</v>
      </c>
      <c r="G1595" s="18" t="e">
        <f>ROUNDUP(DATEDIF(D1595,$B$178,"d")/7,0)</f>
        <v>#VALUE!</v>
      </c>
      <c r="H1595" s="19">
        <v>4782895</v>
      </c>
      <c r="I1595" s="19">
        <v>3668</v>
      </c>
      <c r="J1595" s="19">
        <v>10589379</v>
      </c>
      <c r="K1595" s="20">
        <f t="shared" si="238"/>
        <v>-0.5483309266766258</v>
      </c>
      <c r="L1595" s="32">
        <v>31776629</v>
      </c>
      <c r="M1595" s="32">
        <v>232252</v>
      </c>
    </row>
    <row r="1596" spans="2:13" ht="15.75" customHeight="1" hidden="1" outlineLevel="2">
      <c r="B1596" s="34" t="s">
        <v>567</v>
      </c>
      <c r="C1596" s="34" t="s">
        <v>568</v>
      </c>
      <c r="D1596" s="15">
        <v>42985</v>
      </c>
      <c r="E1596" s="16" t="s">
        <v>77</v>
      </c>
      <c r="F1596" s="17">
        <v>33</v>
      </c>
      <c r="G1596" s="18" t="e">
        <f>ROUNDUP(DATEDIF(D1596,$B$186,"d")/7,0)</f>
        <v>#VALUE!</v>
      </c>
      <c r="H1596" s="54">
        <v>1469630</v>
      </c>
      <c r="I1596" s="54">
        <v>1091</v>
      </c>
      <c r="J1596" s="19">
        <v>4782895</v>
      </c>
      <c r="K1596" s="20">
        <f t="shared" si="238"/>
        <v>-0.6927321214452753</v>
      </c>
      <c r="L1596" s="54">
        <v>32954272</v>
      </c>
      <c r="M1596" s="54">
        <v>24120</v>
      </c>
    </row>
    <row r="1597" spans="2:13" ht="15.75" customHeight="1" hidden="1" outlineLevel="2">
      <c r="B1597" s="34" t="s">
        <v>567</v>
      </c>
      <c r="C1597" s="34" t="s">
        <v>568</v>
      </c>
      <c r="D1597" s="15">
        <v>42985</v>
      </c>
      <c r="E1597" s="16" t="s">
        <v>77</v>
      </c>
      <c r="F1597" s="17">
        <v>33</v>
      </c>
      <c r="G1597" s="18" t="e">
        <f>ROUNDUP(DATEDIF(D1597,$B$194,"d")/7,0)</f>
        <v>#VALUE!</v>
      </c>
      <c r="H1597" s="19">
        <v>1165020</v>
      </c>
      <c r="I1597" s="19">
        <v>1009</v>
      </c>
      <c r="J1597" s="19">
        <v>1469630</v>
      </c>
      <c r="K1597" s="20">
        <f t="shared" si="238"/>
        <v>-0.2072698570388465</v>
      </c>
      <c r="L1597" s="19">
        <v>34308632</v>
      </c>
      <c r="M1597" s="19">
        <v>25293</v>
      </c>
    </row>
    <row r="1598" spans="2:13" ht="15.75" customHeight="1" hidden="1" outlineLevel="2">
      <c r="B1598" s="34" t="s">
        <v>567</v>
      </c>
      <c r="C1598" s="34" t="s">
        <v>568</v>
      </c>
      <c r="D1598" s="15">
        <v>42985</v>
      </c>
      <c r="E1598" s="16" t="s">
        <v>77</v>
      </c>
      <c r="F1598" s="17">
        <v>33</v>
      </c>
      <c r="G1598" s="18" t="e">
        <f>ROUNDUP(DATEDIF(D1598,$B$197,"d")/7,0)</f>
        <v>#VALUE!</v>
      </c>
      <c r="H1598" s="54">
        <v>839550</v>
      </c>
      <c r="I1598" s="54">
        <v>917</v>
      </c>
      <c r="J1598" s="19">
        <v>1165020</v>
      </c>
      <c r="K1598" s="20">
        <f t="shared" si="238"/>
        <v>-0.279368594530566</v>
      </c>
      <c r="L1598" s="54">
        <v>35062502</v>
      </c>
      <c r="M1598" s="54">
        <v>26200</v>
      </c>
    </row>
    <row r="1599" spans="2:13" ht="15.75" customHeight="1" hidden="1" outlineLevel="2">
      <c r="B1599" s="34" t="s">
        <v>567</v>
      </c>
      <c r="C1599" s="34" t="s">
        <v>568</v>
      </c>
      <c r="D1599" s="15">
        <v>42985</v>
      </c>
      <c r="E1599" s="16" t="s">
        <v>77</v>
      </c>
      <c r="F1599" s="17">
        <v>33</v>
      </c>
      <c r="G1599" s="18" t="e">
        <f>ROUNDUP(DATEDIF(D1599,$B$207,"d")/7,0)</f>
        <v>#VALUE!</v>
      </c>
      <c r="H1599" s="19">
        <v>272890</v>
      </c>
      <c r="I1599" s="19">
        <v>191</v>
      </c>
      <c r="J1599" s="54">
        <v>839550</v>
      </c>
      <c r="K1599" s="20">
        <f t="shared" si="238"/>
        <v>-0.6749568221070812</v>
      </c>
      <c r="L1599" s="19">
        <v>35359142</v>
      </c>
      <c r="M1599" s="19">
        <v>26407</v>
      </c>
    </row>
    <row r="1600" spans="1:13" s="28" customFormat="1" ht="15.75" customHeight="1" hidden="1" outlineLevel="1">
      <c r="A1600" s="28">
        <v>1</v>
      </c>
      <c r="B1600" s="37" t="s">
        <v>569</v>
      </c>
      <c r="C1600" s="37"/>
      <c r="D1600" s="23"/>
      <c r="E1600" s="24"/>
      <c r="F1600" s="25"/>
      <c r="G1600" s="26"/>
      <c r="H1600" s="23">
        <f>SUBTOTAL(9,'2017.01.02. - 2017.12.31.  alapadatok'!$H$1592:$H$1599)</f>
        <v>35400959</v>
      </c>
      <c r="I1600" s="23">
        <f>SUBTOTAL(9,'2017.01.02. - 2017.12.31.  alapadatok'!$I$1592:$I$1599)</f>
        <v>26352</v>
      </c>
      <c r="J1600" s="23"/>
      <c r="K1600" s="27"/>
      <c r="L1600" s="23"/>
      <c r="M1600" s="23"/>
    </row>
    <row r="1601" spans="2:13" ht="15.75" customHeight="1" hidden="1" outlineLevel="2">
      <c r="B1601" s="34" t="s">
        <v>570</v>
      </c>
      <c r="C1601" s="34" t="s">
        <v>571</v>
      </c>
      <c r="D1601" s="15">
        <v>43048</v>
      </c>
      <c r="E1601" s="16" t="s">
        <v>33</v>
      </c>
      <c r="F1601" s="17"/>
      <c r="G1601" s="18" t="e">
        <f>ROUNDUP(DATEDIF(D1601,$B$219,"d")/7,0)</f>
        <v>#VALUE!</v>
      </c>
      <c r="H1601" s="19">
        <v>7283010</v>
      </c>
      <c r="I1601" s="19">
        <v>5094</v>
      </c>
      <c r="J1601" s="19"/>
      <c r="K1601" s="20"/>
      <c r="L1601" s="19">
        <v>7283010</v>
      </c>
      <c r="M1601" s="19">
        <v>5094</v>
      </c>
    </row>
    <row r="1602" spans="2:13" ht="15.75" customHeight="1" hidden="1" outlineLevel="2">
      <c r="B1602" s="34" t="s">
        <v>570</v>
      </c>
      <c r="C1602" s="34" t="s">
        <v>571</v>
      </c>
      <c r="D1602" s="15">
        <v>43048</v>
      </c>
      <c r="E1602" s="16" t="s">
        <v>33</v>
      </c>
      <c r="F1602" s="17"/>
      <c r="G1602" s="18" t="e">
        <f>ROUNDUP(DATEDIF(D1602,$B$222,"d")/7,0)</f>
        <v>#VALUE!</v>
      </c>
      <c r="H1602" s="19">
        <v>5391730</v>
      </c>
      <c r="I1602" s="19">
        <v>3489</v>
      </c>
      <c r="J1602" s="19">
        <v>7283010</v>
      </c>
      <c r="K1602" s="20">
        <f aca="true" t="shared" si="239" ref="K1602:K1604">IF(J1602&lt;&gt;0,-(J1602-H1602)/J1602,"")</f>
        <v>-0.25968383951141083</v>
      </c>
      <c r="L1602" s="19">
        <v>12674740</v>
      </c>
      <c r="M1602" s="19">
        <v>8583</v>
      </c>
    </row>
    <row r="1603" spans="2:13" ht="15.75" customHeight="1" hidden="1" outlineLevel="2">
      <c r="B1603" s="34" t="s">
        <v>570</v>
      </c>
      <c r="C1603" s="34" t="s">
        <v>571</v>
      </c>
      <c r="D1603" s="15">
        <v>43048</v>
      </c>
      <c r="E1603" s="16" t="s">
        <v>33</v>
      </c>
      <c r="F1603" s="17"/>
      <c r="G1603" s="18" t="e">
        <f>ROUNDUP(DATEDIF(D1603,$B$226,"d")/7,0)</f>
        <v>#VALUE!</v>
      </c>
      <c r="H1603" s="19">
        <v>2434990</v>
      </c>
      <c r="I1603" s="19">
        <v>1611</v>
      </c>
      <c r="J1603" s="19">
        <v>5391730</v>
      </c>
      <c r="K1603" s="20">
        <f t="shared" si="239"/>
        <v>-0.5483842848213839</v>
      </c>
      <c r="L1603" s="19">
        <v>15109730</v>
      </c>
      <c r="M1603" s="19">
        <v>10194</v>
      </c>
    </row>
    <row r="1604" spans="2:13" ht="15.75" customHeight="1" hidden="1" outlineLevel="2">
      <c r="B1604" s="34" t="s">
        <v>570</v>
      </c>
      <c r="C1604" s="34" t="s">
        <v>571</v>
      </c>
      <c r="D1604" s="15">
        <v>43048</v>
      </c>
      <c r="E1604" s="16" t="s">
        <v>33</v>
      </c>
      <c r="F1604" s="17"/>
      <c r="G1604" s="35" t="e">
        <f>ROUNDUP(DATEDIF(D1604,$B$227,"d")/7,0)</f>
        <v>#VALUE!</v>
      </c>
      <c r="H1604" s="19">
        <v>1452340</v>
      </c>
      <c r="I1604" s="36">
        <v>944</v>
      </c>
      <c r="J1604" s="19">
        <v>2434990</v>
      </c>
      <c r="K1604" s="20">
        <f t="shared" si="239"/>
        <v>-0.40355401870233554</v>
      </c>
      <c r="L1604" s="19">
        <v>16562070</v>
      </c>
      <c r="M1604" s="36">
        <v>11138</v>
      </c>
    </row>
    <row r="1605" spans="1:13" s="28" customFormat="1" ht="15.75" customHeight="1" hidden="1" outlineLevel="1">
      <c r="A1605" s="28">
        <v>1</v>
      </c>
      <c r="B1605" s="37" t="s">
        <v>572</v>
      </c>
      <c r="C1605" s="37"/>
      <c r="D1605" s="23"/>
      <c r="E1605" s="24"/>
      <c r="F1605" s="25"/>
      <c r="G1605" s="26"/>
      <c r="H1605" s="23">
        <f>SUBTOTAL(9,'2017.01.02. - 2017.12.31.  alapadatok'!$H$1601:$H$1604)</f>
        <v>16562070</v>
      </c>
      <c r="I1605" s="38">
        <f>SUBTOTAL(9,'2017.01.02. - 2017.12.31.  alapadatok'!$I$1601:$I$1604)</f>
        <v>11138</v>
      </c>
      <c r="J1605" s="23"/>
      <c r="K1605" s="27"/>
      <c r="L1605" s="23"/>
      <c r="M1605" s="39"/>
    </row>
    <row r="1606" spans="2:13" ht="15.75" customHeight="1" hidden="1" outlineLevel="2">
      <c r="B1606" s="30" t="s">
        <v>573</v>
      </c>
      <c r="C1606" s="30" t="s">
        <v>574</v>
      </c>
      <c r="D1606" s="53">
        <v>42852</v>
      </c>
      <c r="E1606" s="72" t="s">
        <v>40</v>
      </c>
      <c r="F1606" s="35">
        <v>35</v>
      </c>
      <c r="G1606" s="18" t="e">
        <f>ROUNDUP(DATEDIF(D1606,$B$89,"d")/7,0)</f>
        <v>#VALUE!</v>
      </c>
      <c r="H1606" s="19">
        <v>20083226</v>
      </c>
      <c r="I1606" s="19">
        <v>14661</v>
      </c>
      <c r="J1606" s="19"/>
      <c r="K1606" s="20">
        <f aca="true" t="shared" si="240" ref="K1606:K1610">IF(J1606&lt;&gt;0,-(J1606-H1606)/J1606,"")</f>
        <v>0</v>
      </c>
      <c r="L1606" s="19">
        <v>20083226</v>
      </c>
      <c r="M1606" s="19">
        <v>14661</v>
      </c>
    </row>
    <row r="1607" spans="2:13" ht="15.75" customHeight="1" hidden="1" outlineLevel="2">
      <c r="B1607" s="30" t="s">
        <v>573</v>
      </c>
      <c r="C1607" s="30" t="s">
        <v>574</v>
      </c>
      <c r="D1607" s="53">
        <v>42852</v>
      </c>
      <c r="E1607" s="72" t="s">
        <v>40</v>
      </c>
      <c r="F1607" s="35">
        <v>35</v>
      </c>
      <c r="G1607" s="18" t="e">
        <f>ROUNDUP(DATEDIF(D1607,$B$91,"d")/7,0)</f>
        <v>#VALUE!</v>
      </c>
      <c r="H1607" s="19">
        <v>8098883</v>
      </c>
      <c r="I1607" s="19">
        <v>5749</v>
      </c>
      <c r="J1607" s="19">
        <v>20083226</v>
      </c>
      <c r="K1607" s="20">
        <f t="shared" si="240"/>
        <v>-0.596733960968223</v>
      </c>
      <c r="L1607" s="19">
        <v>28179909</v>
      </c>
      <c r="M1607" s="19">
        <v>20408</v>
      </c>
    </row>
    <row r="1608" spans="2:13" ht="15.75" customHeight="1" hidden="1" outlineLevel="2">
      <c r="B1608" s="30" t="s">
        <v>573</v>
      </c>
      <c r="C1608" s="30" t="s">
        <v>574</v>
      </c>
      <c r="D1608" s="53">
        <v>42852</v>
      </c>
      <c r="E1608" s="72" t="s">
        <v>40</v>
      </c>
      <c r="F1608" s="35">
        <v>35</v>
      </c>
      <c r="G1608" s="18" t="e">
        <f>ROUNDUP(DATEDIF(D1608,$B$100,"d")/7,0)</f>
        <v>#VALUE!</v>
      </c>
      <c r="H1608" s="19">
        <v>5206590</v>
      </c>
      <c r="I1608" s="19">
        <v>3603</v>
      </c>
      <c r="J1608" s="19">
        <v>8098883</v>
      </c>
      <c r="K1608" s="20">
        <f t="shared" si="240"/>
        <v>-0.357122457504325</v>
      </c>
      <c r="L1608" s="19">
        <v>33386499</v>
      </c>
      <c r="M1608" s="19">
        <v>24013</v>
      </c>
    </row>
    <row r="1609" spans="2:13" ht="15.75" customHeight="1" hidden="1" outlineLevel="2">
      <c r="B1609" s="30" t="s">
        <v>573</v>
      </c>
      <c r="C1609" s="30" t="s">
        <v>574</v>
      </c>
      <c r="D1609" s="53">
        <v>42852</v>
      </c>
      <c r="E1609" s="72" t="s">
        <v>40</v>
      </c>
      <c r="F1609" s="35">
        <v>35</v>
      </c>
      <c r="G1609" s="18" t="e">
        <f>ROUNDUP(DATEDIF(D1609,$B$98,"d")/7,0)</f>
        <v>#VALUE!</v>
      </c>
      <c r="H1609" s="19">
        <v>2320550</v>
      </c>
      <c r="I1609" s="19">
        <v>1599</v>
      </c>
      <c r="J1609" s="19">
        <v>5206590</v>
      </c>
      <c r="K1609" s="20">
        <f t="shared" si="240"/>
        <v>-0.5543052170422483</v>
      </c>
      <c r="L1609" s="19">
        <v>35707049</v>
      </c>
      <c r="M1609" s="19">
        <v>25612</v>
      </c>
    </row>
    <row r="1610" spans="2:13" ht="15.75" customHeight="1" hidden="1" outlineLevel="2">
      <c r="B1610" s="30" t="s">
        <v>573</v>
      </c>
      <c r="C1610" s="30" t="s">
        <v>574</v>
      </c>
      <c r="D1610" s="53">
        <v>42852</v>
      </c>
      <c r="E1610" s="72" t="s">
        <v>40</v>
      </c>
      <c r="F1610" s="35">
        <v>35</v>
      </c>
      <c r="G1610" s="18" t="e">
        <f>ROUNDUP(DATEDIF(D1610,$B$102,"d")/7,0)</f>
        <v>#VALUE!</v>
      </c>
      <c r="H1610" s="19">
        <v>1106030</v>
      </c>
      <c r="I1610" s="19">
        <v>756</v>
      </c>
      <c r="J1610" s="19">
        <v>2320550</v>
      </c>
      <c r="K1610" s="20">
        <f t="shared" si="240"/>
        <v>-0.5233759238111655</v>
      </c>
      <c r="L1610" s="19">
        <v>36813079</v>
      </c>
      <c r="M1610" s="19">
        <v>26368</v>
      </c>
    </row>
    <row r="1611" spans="1:13" s="28" customFormat="1" ht="15.75" customHeight="1" hidden="1" outlineLevel="1">
      <c r="A1611" s="28">
        <v>1</v>
      </c>
      <c r="B1611" s="23" t="s">
        <v>575</v>
      </c>
      <c r="C1611" s="23"/>
      <c r="D1611" s="60"/>
      <c r="E1611" s="73"/>
      <c r="F1611" s="26"/>
      <c r="G1611" s="26"/>
      <c r="H1611" s="23">
        <f>SUBTOTAL(9,'2017.01.02. - 2017.12.31.  alapadatok'!$H$1606:$H$1610)</f>
        <v>36815279</v>
      </c>
      <c r="I1611" s="23">
        <f>SUBTOTAL(9,'2017.01.02. - 2017.12.31.  alapadatok'!$I$1606:$I$1610)</f>
        <v>26368</v>
      </c>
      <c r="J1611" s="23"/>
      <c r="K1611" s="27"/>
      <c r="L1611" s="23"/>
      <c r="M1611" s="23"/>
    </row>
    <row r="1612" spans="2:13" ht="15.75" customHeight="1" hidden="1" outlineLevel="2">
      <c r="B1612" s="30" t="s">
        <v>576</v>
      </c>
      <c r="C1612" s="30" t="s">
        <v>577</v>
      </c>
      <c r="D1612" s="53">
        <v>42852</v>
      </c>
      <c r="E1612" s="72" t="s">
        <v>29</v>
      </c>
      <c r="F1612" s="35">
        <v>51</v>
      </c>
      <c r="G1612" s="18" t="e">
        <f>ROUNDUP(DATEDIF(D1612,$B$89,"d")/7,0)</f>
        <v>#VALUE!</v>
      </c>
      <c r="H1612" s="19">
        <v>31637802</v>
      </c>
      <c r="I1612" s="19">
        <v>21676</v>
      </c>
      <c r="J1612" s="19"/>
      <c r="K1612" s="20">
        <f aca="true" t="shared" si="241" ref="K1612:K1621">IF(J1612&lt;&gt;0,-(J1612-H1612)/J1612,"")</f>
        <v>0</v>
      </c>
      <c r="L1612" s="19">
        <v>31637802</v>
      </c>
      <c r="M1612" s="19">
        <v>21676</v>
      </c>
    </row>
    <row r="1613" spans="2:13" ht="15.75" customHeight="1" hidden="1" outlineLevel="2">
      <c r="B1613" s="30" t="s">
        <v>576</v>
      </c>
      <c r="C1613" s="30" t="s">
        <v>577</v>
      </c>
      <c r="D1613" s="53">
        <v>42852</v>
      </c>
      <c r="E1613" s="72" t="s">
        <v>29</v>
      </c>
      <c r="F1613" s="35">
        <v>35</v>
      </c>
      <c r="G1613" s="18" t="e">
        <f>ROUNDUP(DATEDIF(D1613,$B$91,"d")/7,0)</f>
        <v>#VALUE!</v>
      </c>
      <c r="H1613" s="19">
        <v>12499767</v>
      </c>
      <c r="I1613" s="19">
        <v>8577</v>
      </c>
      <c r="J1613" s="19">
        <v>31637802</v>
      </c>
      <c r="K1613" s="20">
        <f t="shared" si="241"/>
        <v>-0.6049103853674791</v>
      </c>
      <c r="L1613" s="19">
        <v>44137569</v>
      </c>
      <c r="M1613" s="19">
        <v>30253</v>
      </c>
    </row>
    <row r="1614" spans="2:13" ht="15.75" customHeight="1" hidden="1" outlineLevel="2">
      <c r="B1614" s="30" t="s">
        <v>576</v>
      </c>
      <c r="C1614" s="30" t="s">
        <v>577</v>
      </c>
      <c r="D1614" s="53">
        <v>42852</v>
      </c>
      <c r="E1614" s="72" t="s">
        <v>29</v>
      </c>
      <c r="F1614" s="35">
        <v>20</v>
      </c>
      <c r="G1614" s="18" t="e">
        <f>ROUNDUP(DATEDIF(D1614,$B$100,"d")/7,0)</f>
        <v>#VALUE!</v>
      </c>
      <c r="H1614" s="19">
        <v>5235530</v>
      </c>
      <c r="I1614" s="19">
        <v>3522</v>
      </c>
      <c r="J1614" s="19">
        <v>12499767</v>
      </c>
      <c r="K1614" s="20">
        <f t="shared" si="241"/>
        <v>-0.5811497926321346</v>
      </c>
      <c r="L1614" s="19">
        <v>49442749</v>
      </c>
      <c r="M1614" s="19">
        <v>33854</v>
      </c>
    </row>
    <row r="1615" spans="2:13" ht="15.75" customHeight="1" hidden="1" outlineLevel="2">
      <c r="B1615" s="30" t="s">
        <v>576</v>
      </c>
      <c r="C1615" s="30" t="s">
        <v>577</v>
      </c>
      <c r="D1615" s="53">
        <v>42852</v>
      </c>
      <c r="E1615" s="72" t="s">
        <v>29</v>
      </c>
      <c r="F1615" s="35">
        <v>11</v>
      </c>
      <c r="G1615" s="18" t="e">
        <f>ROUNDUP(DATEDIF(D1615,$B$98,"d")/7,0)</f>
        <v>#VALUE!</v>
      </c>
      <c r="H1615" s="19">
        <v>3196860</v>
      </c>
      <c r="I1615" s="19">
        <v>2230</v>
      </c>
      <c r="J1615" s="19">
        <v>5235530</v>
      </c>
      <c r="K1615" s="20">
        <f t="shared" si="241"/>
        <v>-0.3893913319186405</v>
      </c>
      <c r="L1615" s="19">
        <v>52632609</v>
      </c>
      <c r="M1615" s="19">
        <v>36077</v>
      </c>
    </row>
    <row r="1616" spans="2:13" ht="15.75" customHeight="1" hidden="1" outlineLevel="2">
      <c r="B1616" s="30" t="s">
        <v>576</v>
      </c>
      <c r="C1616" s="30" t="s">
        <v>577</v>
      </c>
      <c r="D1616" s="53">
        <v>42852</v>
      </c>
      <c r="E1616" s="72" t="s">
        <v>29</v>
      </c>
      <c r="F1616" s="35">
        <v>6</v>
      </c>
      <c r="G1616" s="18" t="e">
        <f>ROUNDUP(DATEDIF(D1616,$B$102,"d")/7,0)</f>
        <v>#VALUE!</v>
      </c>
      <c r="H1616" s="19">
        <v>1988430</v>
      </c>
      <c r="I1616" s="19">
        <v>1292</v>
      </c>
      <c r="J1616" s="19">
        <v>3196860</v>
      </c>
      <c r="K1616" s="20">
        <f t="shared" si="241"/>
        <v>-0.37800529269345545</v>
      </c>
      <c r="L1616" s="19">
        <v>54623519</v>
      </c>
      <c r="M1616" s="19">
        <v>37371</v>
      </c>
    </row>
    <row r="1617" spans="2:13" ht="15.75" customHeight="1" hidden="1" outlineLevel="2">
      <c r="B1617" s="30" t="s">
        <v>576</v>
      </c>
      <c r="C1617" s="30" t="s">
        <v>577</v>
      </c>
      <c r="D1617" s="53">
        <v>42852</v>
      </c>
      <c r="E1617" s="72" t="s">
        <v>29</v>
      </c>
      <c r="F1617" s="35">
        <v>3</v>
      </c>
      <c r="G1617" s="18" t="e">
        <f>ROUNDUP(DATEDIF(D1617,$B$110,"d")/7,0)</f>
        <v>#VALUE!</v>
      </c>
      <c r="H1617" s="19">
        <v>1209620</v>
      </c>
      <c r="I1617" s="19">
        <v>768</v>
      </c>
      <c r="J1617" s="19">
        <v>1988430</v>
      </c>
      <c r="K1617" s="20">
        <f t="shared" si="241"/>
        <v>-0.3916708156686431</v>
      </c>
      <c r="L1617" s="19">
        <v>55832739</v>
      </c>
      <c r="M1617" s="19">
        <v>38140</v>
      </c>
    </row>
    <row r="1618" spans="2:13" ht="15.75" customHeight="1" hidden="1" outlineLevel="2">
      <c r="B1618" s="44" t="s">
        <v>576</v>
      </c>
      <c r="C1618" s="44" t="s">
        <v>577</v>
      </c>
      <c r="D1618" s="15">
        <v>42852</v>
      </c>
      <c r="E1618" s="16" t="s">
        <v>29</v>
      </c>
      <c r="F1618" s="17">
        <v>1</v>
      </c>
      <c r="G1618" s="18" t="e">
        <f>ROUNDUP(DATEDIF(D1618,$B$113,"d")/7,0)</f>
        <v>#VALUE!</v>
      </c>
      <c r="H1618" s="19">
        <v>458545</v>
      </c>
      <c r="I1618" s="19">
        <v>311</v>
      </c>
      <c r="J1618" s="63">
        <v>1209620</v>
      </c>
      <c r="K1618" s="63">
        <f t="shared" si="241"/>
        <v>-0.6209181395810255</v>
      </c>
      <c r="L1618" s="19">
        <v>56314314</v>
      </c>
      <c r="M1618" s="19">
        <v>38488</v>
      </c>
    </row>
    <row r="1619" spans="2:13" ht="15.75" customHeight="1" hidden="1" outlineLevel="2">
      <c r="B1619" s="44" t="s">
        <v>576</v>
      </c>
      <c r="C1619" s="44" t="s">
        <v>577</v>
      </c>
      <c r="D1619" s="15">
        <v>42852</v>
      </c>
      <c r="E1619" s="16" t="s">
        <v>29</v>
      </c>
      <c r="F1619" s="61">
        <v>1</v>
      </c>
      <c r="G1619" s="18" t="e">
        <f>ROUNDUP(DATEDIF(D1619,$B$123,"d")/7,0)</f>
        <v>#VALUE!</v>
      </c>
      <c r="H1619" s="19">
        <v>203240</v>
      </c>
      <c r="I1619" s="19">
        <v>123</v>
      </c>
      <c r="J1619" s="19">
        <v>458545</v>
      </c>
      <c r="K1619" s="20">
        <f t="shared" si="241"/>
        <v>-0.5567719634932231</v>
      </c>
      <c r="L1619" s="19">
        <v>56565124</v>
      </c>
      <c r="M1619" s="19">
        <v>38657</v>
      </c>
    </row>
    <row r="1620" spans="2:13" ht="15.75" customHeight="1" hidden="1" outlineLevel="2">
      <c r="B1620" s="44" t="s">
        <v>576</v>
      </c>
      <c r="C1620" s="44" t="s">
        <v>577</v>
      </c>
      <c r="D1620" s="15">
        <v>42852</v>
      </c>
      <c r="E1620" s="16" t="s">
        <v>29</v>
      </c>
      <c r="F1620" s="61">
        <v>1</v>
      </c>
      <c r="G1620" s="18" t="e">
        <f>ROUNDUP(DATEDIF(D1620,$B$122,"d")/7,0)</f>
        <v>#VALUE!</v>
      </c>
      <c r="H1620" s="19">
        <v>56000</v>
      </c>
      <c r="I1620" s="19">
        <v>84</v>
      </c>
      <c r="J1620" s="19">
        <v>203240</v>
      </c>
      <c r="K1620" s="20">
        <f t="shared" si="241"/>
        <v>-0.7244636882503445</v>
      </c>
      <c r="L1620" s="19">
        <v>56621124</v>
      </c>
      <c r="M1620" s="19">
        <v>38741</v>
      </c>
    </row>
    <row r="1621" spans="2:13" ht="15.75" customHeight="1" hidden="1" outlineLevel="2">
      <c r="B1621" s="44" t="s">
        <v>576</v>
      </c>
      <c r="C1621" s="44" t="s">
        <v>577</v>
      </c>
      <c r="D1621" s="15">
        <v>42852</v>
      </c>
      <c r="E1621" s="16" t="s">
        <v>29</v>
      </c>
      <c r="F1621" s="61">
        <v>1</v>
      </c>
      <c r="G1621" s="18" t="e">
        <f>ROUNDUP(DATEDIF(D1621,$B$128,"d")/7,0)</f>
        <v>#VALUE!</v>
      </c>
      <c r="H1621" s="19">
        <v>6000</v>
      </c>
      <c r="I1621" s="19">
        <v>6</v>
      </c>
      <c r="J1621" s="19">
        <v>56000</v>
      </c>
      <c r="K1621" s="20">
        <f t="shared" si="241"/>
        <v>-0.8928571428571429</v>
      </c>
      <c r="L1621" s="19">
        <v>56627124</v>
      </c>
      <c r="M1621" s="19">
        <v>38747</v>
      </c>
    </row>
    <row r="1622" spans="1:13" s="28" customFormat="1" ht="15.75" customHeight="1" hidden="1" outlineLevel="1">
      <c r="A1622" s="28">
        <v>1</v>
      </c>
      <c r="B1622" s="46" t="s">
        <v>578</v>
      </c>
      <c r="C1622" s="46"/>
      <c r="D1622" s="23"/>
      <c r="E1622" s="24"/>
      <c r="F1622" s="25"/>
      <c r="G1622" s="26"/>
      <c r="H1622" s="23">
        <f>SUBTOTAL(9,'2017.01.02. - 2017.12.31.  alapadatok'!$H$1612:$H$1621)</f>
        <v>56491794</v>
      </c>
      <c r="I1622" s="23">
        <f>SUBTOTAL(9,'2017.01.02. - 2017.12.31.  alapadatok'!$I$1612:$I$1621)</f>
        <v>38589</v>
      </c>
      <c r="J1622" s="23"/>
      <c r="K1622" s="27"/>
      <c r="L1622" s="23"/>
      <c r="M1622" s="23"/>
    </row>
    <row r="1623" spans="2:13" ht="15.75" customHeight="1" hidden="1" outlineLevel="2">
      <c r="B1623" s="44" t="s">
        <v>579</v>
      </c>
      <c r="C1623" s="44" t="s">
        <v>580</v>
      </c>
      <c r="D1623" s="15">
        <v>42950</v>
      </c>
      <c r="E1623" s="16" t="s">
        <v>44</v>
      </c>
      <c r="F1623" s="61">
        <v>65</v>
      </c>
      <c r="G1623" s="18" t="e">
        <f>ROUNDUP(DATEDIF(D1623,$B$140,"d")/7,0)</f>
        <v>#VALUE!</v>
      </c>
      <c r="H1623" s="19">
        <v>58021008</v>
      </c>
      <c r="I1623" s="19">
        <v>42762</v>
      </c>
      <c r="J1623" s="19"/>
      <c r="K1623" s="20">
        <f aca="true" t="shared" si="242" ref="K1623:K1630">IF(J1623&lt;&gt;0,-(J1623-H1623)/J1623,"")</f>
        <v>0</v>
      </c>
      <c r="L1623" s="19">
        <v>58021008</v>
      </c>
      <c r="M1623" s="19">
        <v>42762</v>
      </c>
    </row>
    <row r="1624" spans="2:13" ht="15.75" customHeight="1" hidden="1" outlineLevel="2">
      <c r="B1624" s="44" t="s">
        <v>579</v>
      </c>
      <c r="C1624" s="44" t="s">
        <v>580</v>
      </c>
      <c r="D1624" s="15">
        <v>42950</v>
      </c>
      <c r="E1624" s="16" t="s">
        <v>44</v>
      </c>
      <c r="F1624" s="61">
        <v>65</v>
      </c>
      <c r="G1624" s="18" t="e">
        <f>ROUNDUP(DATEDIF(D1624,$B$152,"d")/7,0)</f>
        <v>#VALUE!</v>
      </c>
      <c r="H1624" s="19">
        <v>38342427</v>
      </c>
      <c r="I1624" s="19">
        <v>27921</v>
      </c>
      <c r="J1624" s="19">
        <v>58021008</v>
      </c>
      <c r="K1624" s="20">
        <f t="shared" si="242"/>
        <v>-0.3391630321210552</v>
      </c>
      <c r="L1624" s="19">
        <v>96363435</v>
      </c>
      <c r="M1624" s="19">
        <v>70683</v>
      </c>
    </row>
    <row r="1625" spans="2:13" ht="15.75" customHeight="1" hidden="1" outlineLevel="2">
      <c r="B1625" s="44" t="s">
        <v>579</v>
      </c>
      <c r="C1625" s="44" t="s">
        <v>580</v>
      </c>
      <c r="D1625" s="15">
        <v>42950</v>
      </c>
      <c r="E1625" s="16" t="s">
        <v>44</v>
      </c>
      <c r="F1625" s="61">
        <v>65</v>
      </c>
      <c r="G1625" s="18" t="e">
        <f aca="true" t="shared" si="243" ref="G1625:G1626">ROUNDUP(DATEDIF(D1625,$B$154,"d")/7,0)</f>
        <v>#VALUE!</v>
      </c>
      <c r="H1625" s="19">
        <v>19757276</v>
      </c>
      <c r="I1625" s="19">
        <v>14259</v>
      </c>
      <c r="J1625" s="19">
        <v>38342427</v>
      </c>
      <c r="K1625" s="20">
        <f t="shared" si="242"/>
        <v>-0.4847150390349573</v>
      </c>
      <c r="L1625" s="19">
        <v>116120711</v>
      </c>
      <c r="M1625" s="19">
        <v>84942</v>
      </c>
    </row>
    <row r="1626" spans="2:13" ht="15.75" customHeight="1" hidden="1" outlineLevel="2">
      <c r="B1626" s="44" t="s">
        <v>579</v>
      </c>
      <c r="C1626" s="44" t="s">
        <v>580</v>
      </c>
      <c r="D1626" s="15">
        <v>42950</v>
      </c>
      <c r="E1626" s="16" t="s">
        <v>44</v>
      </c>
      <c r="F1626" s="61">
        <v>65</v>
      </c>
      <c r="G1626" s="18" t="e">
        <f t="shared" si="243"/>
        <v>#VALUE!</v>
      </c>
      <c r="H1626" s="19">
        <v>8405422</v>
      </c>
      <c r="I1626" s="19">
        <v>5983</v>
      </c>
      <c r="J1626" s="19">
        <v>19757276</v>
      </c>
      <c r="K1626" s="20">
        <f t="shared" si="242"/>
        <v>-0.574565744791944</v>
      </c>
      <c r="L1626" s="19">
        <v>124526133</v>
      </c>
      <c r="M1626" s="19">
        <v>90925</v>
      </c>
    </row>
    <row r="1627" spans="2:13" ht="15.75" customHeight="1" hidden="1" outlineLevel="2">
      <c r="B1627" s="44" t="s">
        <v>579</v>
      </c>
      <c r="C1627" s="44" t="s">
        <v>580</v>
      </c>
      <c r="D1627" s="15">
        <v>42950</v>
      </c>
      <c r="E1627" s="16" t="s">
        <v>44</v>
      </c>
      <c r="F1627" s="61">
        <v>65</v>
      </c>
      <c r="G1627" s="18" t="e">
        <f>ROUNDUP(DATEDIF(D1627,$B$156,"d")/7,0)</f>
        <v>#VALUE!</v>
      </c>
      <c r="H1627" s="19">
        <v>4892333</v>
      </c>
      <c r="I1627" s="19">
        <v>3320</v>
      </c>
      <c r="J1627" s="19">
        <v>8405422</v>
      </c>
      <c r="K1627" s="20">
        <f t="shared" si="242"/>
        <v>-0.4179551008860709</v>
      </c>
      <c r="L1627" s="19">
        <v>129418466</v>
      </c>
      <c r="M1627" s="19">
        <v>94245</v>
      </c>
    </row>
    <row r="1628" spans="2:13" ht="15.75" customHeight="1" hidden="1" outlineLevel="2">
      <c r="B1628" s="44" t="s">
        <v>579</v>
      </c>
      <c r="C1628" s="44" t="s">
        <v>580</v>
      </c>
      <c r="D1628" s="15">
        <v>42950</v>
      </c>
      <c r="E1628" s="16" t="s">
        <v>44</v>
      </c>
      <c r="F1628" s="61">
        <v>65</v>
      </c>
      <c r="G1628" s="18" t="e">
        <f>ROUNDUP(DATEDIF(D1628,$B$162,"d")/7,0)</f>
        <v>#VALUE!</v>
      </c>
      <c r="H1628" s="19">
        <v>1450405</v>
      </c>
      <c r="I1628" s="19">
        <v>972</v>
      </c>
      <c r="J1628" s="19">
        <v>4892333</v>
      </c>
      <c r="K1628" s="20">
        <f t="shared" si="242"/>
        <v>-0.7035351027822513</v>
      </c>
      <c r="L1628" s="19">
        <v>130868871</v>
      </c>
      <c r="M1628" s="19">
        <v>95217</v>
      </c>
    </row>
    <row r="1629" spans="2:13" ht="15.75" customHeight="1" hidden="1" outlineLevel="2">
      <c r="B1629" s="44" t="s">
        <v>579</v>
      </c>
      <c r="C1629" s="44" t="s">
        <v>580</v>
      </c>
      <c r="D1629" s="15">
        <v>42950</v>
      </c>
      <c r="E1629" s="16" t="s">
        <v>44</v>
      </c>
      <c r="F1629" s="61">
        <v>65</v>
      </c>
      <c r="G1629" s="18" t="e">
        <f>ROUNDUP(DATEDIF(D1629,$B$169,"d")/7,0)</f>
        <v>#VALUE!</v>
      </c>
      <c r="H1629" s="19">
        <v>589110</v>
      </c>
      <c r="I1629" s="19">
        <v>371</v>
      </c>
      <c r="J1629" s="19">
        <v>1450405</v>
      </c>
      <c r="K1629" s="20">
        <f t="shared" si="242"/>
        <v>-0.5938306886697164</v>
      </c>
      <c r="L1629" s="19">
        <v>131457981</v>
      </c>
      <c r="M1629" s="19">
        <v>95588</v>
      </c>
    </row>
    <row r="1630" spans="2:13" ht="15.75" customHeight="1" hidden="1" outlineLevel="2">
      <c r="B1630" s="34" t="s">
        <v>579</v>
      </c>
      <c r="C1630" s="34" t="s">
        <v>580</v>
      </c>
      <c r="D1630" s="15">
        <v>42950</v>
      </c>
      <c r="E1630" s="16" t="s">
        <v>44</v>
      </c>
      <c r="F1630" s="17">
        <v>65</v>
      </c>
      <c r="G1630" s="18" t="e">
        <f>ROUNDUP(DATEDIF(D1630,$B$178,"d")/7,0)</f>
        <v>#VALUE!</v>
      </c>
      <c r="H1630" s="19">
        <v>88920</v>
      </c>
      <c r="I1630" s="19">
        <v>60</v>
      </c>
      <c r="J1630" s="19">
        <v>589110</v>
      </c>
      <c r="K1630" s="20">
        <f t="shared" si="242"/>
        <v>-0.8490604471151398</v>
      </c>
      <c r="L1630" s="19">
        <v>131546901</v>
      </c>
      <c r="M1630" s="19">
        <v>95648</v>
      </c>
    </row>
    <row r="1631" spans="1:13" s="28" customFormat="1" ht="15.75" customHeight="1" hidden="1" outlineLevel="1">
      <c r="A1631" s="28">
        <v>1</v>
      </c>
      <c r="B1631" s="37" t="s">
        <v>581</v>
      </c>
      <c r="C1631" s="37"/>
      <c r="D1631" s="23"/>
      <c r="E1631" s="24"/>
      <c r="F1631" s="25"/>
      <c r="G1631" s="26"/>
      <c r="H1631" s="23">
        <f>SUBTOTAL(9,'2017.01.02. - 2017.12.31.  alapadatok'!$H$1623:$H$1630)</f>
        <v>131546901</v>
      </c>
      <c r="I1631" s="23">
        <f>SUBTOTAL(9,'2017.01.02. - 2017.12.31.  alapadatok'!$I$1623:$I$1630)</f>
        <v>95648</v>
      </c>
      <c r="J1631" s="23"/>
      <c r="K1631" s="27"/>
      <c r="L1631" s="23"/>
      <c r="M1631" s="23"/>
    </row>
    <row r="1632" spans="2:13" ht="15.75" customHeight="1" hidden="1" outlineLevel="2">
      <c r="B1632" s="34" t="s">
        <v>582</v>
      </c>
      <c r="C1632" s="34" t="s">
        <v>583</v>
      </c>
      <c r="D1632" s="15"/>
      <c r="E1632" s="16" t="s">
        <v>18</v>
      </c>
      <c r="F1632" s="17">
        <v>6</v>
      </c>
      <c r="G1632" s="35">
        <v>0</v>
      </c>
      <c r="H1632" s="19">
        <v>122050</v>
      </c>
      <c r="I1632" s="36">
        <v>86</v>
      </c>
      <c r="J1632" s="19"/>
      <c r="K1632" s="20">
        <f aca="true" t="shared" si="244" ref="K1632:K1638">IF(J1632&lt;&gt;0,-(J1632-H1632)/J1632,"")</f>
        <v>0</v>
      </c>
      <c r="L1632" s="19">
        <v>122050</v>
      </c>
      <c r="M1632" s="19">
        <v>86</v>
      </c>
    </row>
    <row r="1633" spans="2:13" ht="15.75" customHeight="1" hidden="1" outlineLevel="2">
      <c r="B1633" s="44" t="s">
        <v>582</v>
      </c>
      <c r="C1633" s="44" t="s">
        <v>583</v>
      </c>
      <c r="D1633" s="15">
        <v>42880</v>
      </c>
      <c r="E1633" s="16" t="s">
        <v>18</v>
      </c>
      <c r="F1633" s="17">
        <v>18</v>
      </c>
      <c r="G1633" s="18" t="e">
        <f>ROUNDUP(DATEDIF(D1633,$B$102,"d")/7,0)</f>
        <v>#VALUE!</v>
      </c>
      <c r="H1633" s="19">
        <v>1507675</v>
      </c>
      <c r="I1633" s="19">
        <v>1069</v>
      </c>
      <c r="J1633" s="19">
        <v>122050</v>
      </c>
      <c r="K1633" s="20">
        <f t="shared" si="244"/>
        <v>11.352929127406801</v>
      </c>
      <c r="L1633" s="19">
        <v>1629725</v>
      </c>
      <c r="M1633" s="19">
        <v>1155</v>
      </c>
    </row>
    <row r="1634" spans="2:13" ht="15.75" customHeight="1" hidden="1" outlineLevel="2">
      <c r="B1634" s="44" t="s">
        <v>582</v>
      </c>
      <c r="C1634" s="44" t="s">
        <v>583</v>
      </c>
      <c r="D1634" s="15">
        <v>42880</v>
      </c>
      <c r="E1634" s="16" t="s">
        <v>18</v>
      </c>
      <c r="F1634" s="17">
        <v>18</v>
      </c>
      <c r="G1634" s="18" t="e">
        <f>ROUNDUP(DATEDIF(D1634,$B$113,"d")/7,0)</f>
        <v>#VALUE!</v>
      </c>
      <c r="H1634" s="19">
        <v>587590</v>
      </c>
      <c r="I1634" s="19">
        <v>613</v>
      </c>
      <c r="J1634" s="19"/>
      <c r="K1634" s="20">
        <f t="shared" si="244"/>
        <v>0</v>
      </c>
      <c r="L1634" s="19">
        <v>3140765</v>
      </c>
      <c r="M1634" s="19">
        <v>2514</v>
      </c>
    </row>
    <row r="1635" spans="2:13" ht="15.75" customHeight="1" hidden="1" outlineLevel="2">
      <c r="B1635" s="34" t="s">
        <v>582</v>
      </c>
      <c r="C1635" s="34" t="s">
        <v>583</v>
      </c>
      <c r="D1635" s="15">
        <v>42880</v>
      </c>
      <c r="E1635" s="16" t="s">
        <v>18</v>
      </c>
      <c r="F1635" s="17">
        <v>18</v>
      </c>
      <c r="G1635" s="18" t="e">
        <f>ROUNDUP(DATEDIF(D1635,$B$123,"d")/7,0)</f>
        <v>#VALUE!</v>
      </c>
      <c r="H1635" s="19">
        <v>230450</v>
      </c>
      <c r="I1635" s="19">
        <v>164</v>
      </c>
      <c r="J1635" s="19">
        <v>587590</v>
      </c>
      <c r="K1635" s="20">
        <f t="shared" si="244"/>
        <v>-0.6078047618237207</v>
      </c>
      <c r="L1635" s="19">
        <v>3369965</v>
      </c>
      <c r="M1635" s="19">
        <v>2679</v>
      </c>
    </row>
    <row r="1636" spans="2:13" ht="15.75" customHeight="1" hidden="1" outlineLevel="2">
      <c r="B1636" s="34" t="s">
        <v>582</v>
      </c>
      <c r="C1636" s="34" t="s">
        <v>583</v>
      </c>
      <c r="D1636" s="15">
        <v>42880</v>
      </c>
      <c r="E1636" s="16" t="s">
        <v>18</v>
      </c>
      <c r="F1636" s="17">
        <v>18</v>
      </c>
      <c r="G1636" s="18" t="e">
        <f>ROUNDUP(DATEDIF(D1636,$B$122,"d")/7,0)</f>
        <v>#VALUE!</v>
      </c>
      <c r="H1636" s="56">
        <v>156425</v>
      </c>
      <c r="I1636" s="36">
        <v>117</v>
      </c>
      <c r="J1636" s="56">
        <v>230450</v>
      </c>
      <c r="K1636" s="20">
        <f t="shared" si="244"/>
        <v>-0.3212193534389238</v>
      </c>
      <c r="L1636" s="32">
        <v>3526390</v>
      </c>
      <c r="M1636" s="32">
        <v>2796</v>
      </c>
    </row>
    <row r="1637" spans="2:13" ht="15.75" customHeight="1" hidden="1" outlineLevel="2">
      <c r="B1637" s="34" t="s">
        <v>582</v>
      </c>
      <c r="C1637" s="34" t="s">
        <v>583</v>
      </c>
      <c r="D1637" s="15">
        <v>42880</v>
      </c>
      <c r="E1637" s="16" t="s">
        <v>18</v>
      </c>
      <c r="F1637" s="17">
        <v>18</v>
      </c>
      <c r="G1637" s="18" t="e">
        <f>ROUNDUP(DATEDIF(D1637,$B$128,"d")/7,0)</f>
        <v>#VALUE!</v>
      </c>
      <c r="H1637" s="56">
        <v>9500</v>
      </c>
      <c r="I1637" s="36">
        <v>7</v>
      </c>
      <c r="J1637" s="56">
        <v>156425</v>
      </c>
      <c r="K1637" s="20">
        <f t="shared" si="244"/>
        <v>-0.9392680198178041</v>
      </c>
      <c r="L1637" s="32">
        <v>3725190</v>
      </c>
      <c r="M1637" s="32">
        <v>2953</v>
      </c>
    </row>
    <row r="1638" spans="2:13" ht="15.75" customHeight="1" hidden="1" outlineLevel="2">
      <c r="B1638" s="34" t="s">
        <v>582</v>
      </c>
      <c r="C1638" s="34" t="s">
        <v>583</v>
      </c>
      <c r="D1638" s="15">
        <v>42880</v>
      </c>
      <c r="E1638" s="16" t="s">
        <v>18</v>
      </c>
      <c r="F1638" s="17">
        <v>18</v>
      </c>
      <c r="G1638" s="18" t="e">
        <f>ROUNDUP(DATEDIF(D1638,$B$140,"d")/7,0)</f>
        <v>#VALUE!</v>
      </c>
      <c r="H1638" s="56">
        <v>191490</v>
      </c>
      <c r="I1638" s="36">
        <v>243</v>
      </c>
      <c r="J1638" s="56"/>
      <c r="K1638" s="20">
        <f t="shared" si="244"/>
        <v>0</v>
      </c>
      <c r="L1638" s="32">
        <v>4118780</v>
      </c>
      <c r="M1638" s="32">
        <v>3530</v>
      </c>
    </row>
    <row r="1639" spans="1:13" s="28" customFormat="1" ht="15.75" customHeight="1" hidden="1" outlineLevel="1">
      <c r="A1639" s="28">
        <v>1</v>
      </c>
      <c r="B1639" s="37" t="s">
        <v>584</v>
      </c>
      <c r="C1639" s="37"/>
      <c r="D1639" s="23"/>
      <c r="E1639" s="24"/>
      <c r="F1639" s="25"/>
      <c r="G1639" s="26"/>
      <c r="H1639" s="58">
        <f>SUBTOTAL(9,'2017.01.02. - 2017.12.31.  alapadatok'!$H$1632:$H$1638)</f>
        <v>2805180</v>
      </c>
      <c r="I1639" s="38">
        <f>SUBTOTAL(9,'2017.01.02. - 2017.12.31.  alapadatok'!$I$1632:$I$1638)</f>
        <v>2299</v>
      </c>
      <c r="J1639" s="62"/>
      <c r="K1639" s="27"/>
      <c r="L1639" s="59"/>
      <c r="M1639" s="59"/>
    </row>
    <row r="1640" spans="2:13" ht="15.75" customHeight="1" hidden="1" outlineLevel="2">
      <c r="B1640" s="34" t="s">
        <v>585</v>
      </c>
      <c r="C1640" s="34" t="s">
        <v>586</v>
      </c>
      <c r="D1640" s="15">
        <v>42957</v>
      </c>
      <c r="E1640" s="16" t="s">
        <v>44</v>
      </c>
      <c r="F1640" s="17">
        <v>75</v>
      </c>
      <c r="G1640" s="18" t="e">
        <f>ROUNDUP(DATEDIF(D1640,$B$152,"d")/7,0)</f>
        <v>#VALUE!</v>
      </c>
      <c r="H1640" s="76">
        <v>68256274</v>
      </c>
      <c r="I1640" s="77">
        <v>52226</v>
      </c>
      <c r="J1640" s="56"/>
      <c r="K1640" s="20">
        <f aca="true" t="shared" si="245" ref="K1640:K1655">IF(J1640&lt;&gt;0,-(J1640-H1640)/J1640,"")</f>
        <v>0</v>
      </c>
      <c r="L1640" s="78">
        <v>68256274</v>
      </c>
      <c r="M1640" s="78">
        <v>52226</v>
      </c>
    </row>
    <row r="1641" spans="2:13" ht="15.75" customHeight="1" hidden="1" outlineLevel="2">
      <c r="B1641" s="34" t="s">
        <v>585</v>
      </c>
      <c r="C1641" s="34" t="s">
        <v>586</v>
      </c>
      <c r="D1641" s="15">
        <v>42957</v>
      </c>
      <c r="E1641" s="16" t="s">
        <v>44</v>
      </c>
      <c r="F1641" s="17">
        <v>75</v>
      </c>
      <c r="G1641" s="18" t="e">
        <f aca="true" t="shared" si="246" ref="G1641:G1642">ROUNDUP(DATEDIF(D1641,$B$154,"d")/7,0)</f>
        <v>#VALUE!</v>
      </c>
      <c r="H1641" s="56">
        <v>35744955</v>
      </c>
      <c r="I1641" s="36">
        <v>27848</v>
      </c>
      <c r="J1641" s="76">
        <v>68256274</v>
      </c>
      <c r="K1641" s="20">
        <f t="shared" si="245"/>
        <v>-0.47631253648565697</v>
      </c>
      <c r="L1641" s="32">
        <v>104001229</v>
      </c>
      <c r="M1641" s="32">
        <v>80074</v>
      </c>
    </row>
    <row r="1642" spans="2:13" ht="15.75" customHeight="1" hidden="1" outlineLevel="2">
      <c r="B1642" s="34" t="s">
        <v>585</v>
      </c>
      <c r="C1642" s="34" t="s">
        <v>586</v>
      </c>
      <c r="D1642" s="15">
        <v>42957</v>
      </c>
      <c r="E1642" s="16" t="s">
        <v>44</v>
      </c>
      <c r="F1642" s="17">
        <v>75</v>
      </c>
      <c r="G1642" s="18" t="e">
        <f t="shared" si="246"/>
        <v>#VALUE!</v>
      </c>
      <c r="H1642" s="56">
        <v>22704363</v>
      </c>
      <c r="I1642" s="36">
        <v>17665</v>
      </c>
      <c r="J1642" s="56">
        <v>35744955</v>
      </c>
      <c r="K1642" s="20">
        <f t="shared" si="245"/>
        <v>-0.36482328764996347</v>
      </c>
      <c r="L1642" s="32">
        <v>126705592</v>
      </c>
      <c r="M1642" s="32">
        <v>97739</v>
      </c>
    </row>
    <row r="1643" spans="2:13" ht="15.75" customHeight="1" hidden="1" outlineLevel="2">
      <c r="B1643" s="34" t="s">
        <v>585</v>
      </c>
      <c r="C1643" s="34" t="s">
        <v>586</v>
      </c>
      <c r="D1643" s="15">
        <v>42957</v>
      </c>
      <c r="E1643" s="16" t="s">
        <v>44</v>
      </c>
      <c r="F1643" s="17">
        <v>75</v>
      </c>
      <c r="G1643" s="18" t="e">
        <f>ROUNDUP(DATEDIF(D1643,$B$156,"d")/7,0)</f>
        <v>#VALUE!</v>
      </c>
      <c r="H1643" s="56">
        <v>12896236</v>
      </c>
      <c r="I1643" s="36">
        <v>9468</v>
      </c>
      <c r="J1643" s="56">
        <v>22704363</v>
      </c>
      <c r="K1643" s="20">
        <f t="shared" si="245"/>
        <v>-0.4319930490892874</v>
      </c>
      <c r="L1643" s="32">
        <v>139601828</v>
      </c>
      <c r="M1643" s="32">
        <v>107207</v>
      </c>
    </row>
    <row r="1644" spans="2:13" ht="15.75" customHeight="1" hidden="1" outlineLevel="2">
      <c r="B1644" s="34" t="s">
        <v>585</v>
      </c>
      <c r="C1644" s="34" t="s">
        <v>586</v>
      </c>
      <c r="D1644" s="15">
        <v>42957</v>
      </c>
      <c r="E1644" s="16" t="s">
        <v>44</v>
      </c>
      <c r="F1644" s="17">
        <v>75</v>
      </c>
      <c r="G1644" s="18" t="e">
        <f>ROUNDUP(DATEDIF(D1644,$B$162,"d")/7,0)</f>
        <v>#VALUE!</v>
      </c>
      <c r="H1644" s="56">
        <v>5170873</v>
      </c>
      <c r="I1644" s="36">
        <v>3759</v>
      </c>
      <c r="J1644" s="56">
        <v>12896236</v>
      </c>
      <c r="K1644" s="20">
        <f t="shared" si="245"/>
        <v>-0.599040138533445</v>
      </c>
      <c r="L1644" s="32">
        <v>144772701</v>
      </c>
      <c r="M1644" s="32">
        <v>110966</v>
      </c>
    </row>
    <row r="1645" spans="2:13" ht="15.75" customHeight="1" hidden="1" outlineLevel="2">
      <c r="B1645" s="30" t="s">
        <v>585</v>
      </c>
      <c r="C1645" s="30" t="s">
        <v>586</v>
      </c>
      <c r="D1645" s="15">
        <v>42957</v>
      </c>
      <c r="E1645" s="30" t="s">
        <v>44</v>
      </c>
      <c r="F1645" s="71">
        <v>75</v>
      </c>
      <c r="G1645" s="18" t="e">
        <f>ROUNDUP(DATEDIF(D1645,$B$169,"d")/7,0)</f>
        <v>#VALUE!</v>
      </c>
      <c r="H1645" s="56">
        <v>5731041</v>
      </c>
      <c r="I1645" s="56">
        <v>4271</v>
      </c>
      <c r="J1645" s="56">
        <v>5170873</v>
      </c>
      <c r="K1645" s="20">
        <f t="shared" si="245"/>
        <v>0.10833141715141718</v>
      </c>
      <c r="L1645" s="19">
        <v>150503742</v>
      </c>
      <c r="M1645" s="19">
        <v>115237</v>
      </c>
    </row>
    <row r="1646" spans="2:13" ht="15.75" customHeight="1" hidden="1" outlineLevel="2">
      <c r="B1646" s="30" t="s">
        <v>585</v>
      </c>
      <c r="C1646" s="30" t="s">
        <v>586</v>
      </c>
      <c r="D1646" s="15">
        <v>42957</v>
      </c>
      <c r="E1646" s="30" t="s">
        <v>44</v>
      </c>
      <c r="F1646" s="71">
        <v>75</v>
      </c>
      <c r="G1646" s="18" t="e">
        <f>ROUNDUP(DATEDIF(D1646,$B$178,"d")/7,0)</f>
        <v>#VALUE!</v>
      </c>
      <c r="H1646" s="56">
        <v>3360651</v>
      </c>
      <c r="I1646" s="56">
        <v>2584</v>
      </c>
      <c r="J1646" s="56">
        <v>5731041</v>
      </c>
      <c r="K1646" s="20">
        <f t="shared" si="245"/>
        <v>-0.4136054863331112</v>
      </c>
      <c r="L1646" s="19">
        <v>153864393</v>
      </c>
      <c r="M1646" s="19">
        <v>117821</v>
      </c>
    </row>
    <row r="1647" spans="2:13" ht="15.75" customHeight="1" hidden="1" outlineLevel="2">
      <c r="B1647" s="30" t="s">
        <v>585</v>
      </c>
      <c r="C1647" s="30" t="s">
        <v>586</v>
      </c>
      <c r="D1647" s="15">
        <v>42957</v>
      </c>
      <c r="E1647" s="30" t="s">
        <v>44</v>
      </c>
      <c r="F1647" s="71">
        <v>75</v>
      </c>
      <c r="G1647" s="18" t="e">
        <f>ROUNDUP(DATEDIF(D1647,$B$186,"d")/7,0)</f>
        <v>#VALUE!</v>
      </c>
      <c r="H1647" s="56">
        <v>1589223</v>
      </c>
      <c r="I1647" s="56">
        <v>1409</v>
      </c>
      <c r="J1647" s="56">
        <v>3360651</v>
      </c>
      <c r="K1647" s="20">
        <f t="shared" si="245"/>
        <v>-0.5271085869969836</v>
      </c>
      <c r="L1647" s="19">
        <v>155453616</v>
      </c>
      <c r="M1647" s="19">
        <v>119230</v>
      </c>
    </row>
    <row r="1648" spans="2:13" ht="15.75" customHeight="1" hidden="1" outlineLevel="2">
      <c r="B1648" s="30" t="s">
        <v>585</v>
      </c>
      <c r="C1648" s="30" t="s">
        <v>586</v>
      </c>
      <c r="D1648" s="15">
        <v>42957</v>
      </c>
      <c r="E1648" s="30" t="s">
        <v>44</v>
      </c>
      <c r="F1648" s="71">
        <v>75</v>
      </c>
      <c r="G1648" s="35" t="e">
        <f>ROUNDUP(DATEDIF(D1648,$B$194,"d")/7,0)</f>
        <v>#VALUE!</v>
      </c>
      <c r="H1648" s="19">
        <v>1762495</v>
      </c>
      <c r="I1648" s="19">
        <v>1520</v>
      </c>
      <c r="J1648" s="30">
        <v>1589223</v>
      </c>
      <c r="K1648" s="30">
        <f t="shared" si="245"/>
        <v>0.10902938102456358</v>
      </c>
      <c r="L1648" s="30">
        <v>157216111</v>
      </c>
      <c r="M1648" s="30">
        <v>120750</v>
      </c>
    </row>
    <row r="1649" spans="2:13" ht="15.75" customHeight="1" hidden="1" outlineLevel="2">
      <c r="B1649" s="44" t="s">
        <v>585</v>
      </c>
      <c r="C1649" s="44" t="s">
        <v>586</v>
      </c>
      <c r="D1649" s="15">
        <v>42957</v>
      </c>
      <c r="E1649" s="16" t="s">
        <v>44</v>
      </c>
      <c r="F1649" s="17">
        <v>75</v>
      </c>
      <c r="G1649" s="18" t="e">
        <f>ROUNDUP(DATEDIF(D1649,$B$197,"d")/7,0)</f>
        <v>#VALUE!</v>
      </c>
      <c r="H1649" s="19">
        <v>1146885</v>
      </c>
      <c r="I1649" s="19">
        <v>1005</v>
      </c>
      <c r="J1649" s="19">
        <v>1762495</v>
      </c>
      <c r="K1649" s="20">
        <f t="shared" si="245"/>
        <v>-0.34928326037804364</v>
      </c>
      <c r="L1649" s="19">
        <v>158362996</v>
      </c>
      <c r="M1649" s="19">
        <v>121755</v>
      </c>
    </row>
    <row r="1650" spans="2:13" ht="15.75" customHeight="1" hidden="1" outlineLevel="2">
      <c r="B1650" s="44" t="s">
        <v>585</v>
      </c>
      <c r="C1650" s="44" t="s">
        <v>586</v>
      </c>
      <c r="D1650" s="15">
        <v>42957</v>
      </c>
      <c r="E1650" s="16" t="s">
        <v>44</v>
      </c>
      <c r="F1650" s="17">
        <v>75</v>
      </c>
      <c r="G1650" s="18" t="e">
        <f>ROUNDUP(DATEDIF(D1650,$B$207,"d")/7,0)</f>
        <v>#VALUE!</v>
      </c>
      <c r="H1650" s="19">
        <v>1953245</v>
      </c>
      <c r="I1650" s="19">
        <v>1874</v>
      </c>
      <c r="J1650" s="19">
        <v>1146885</v>
      </c>
      <c r="K1650" s="20">
        <f t="shared" si="245"/>
        <v>0.7030870575515418</v>
      </c>
      <c r="L1650" s="19">
        <v>160316241</v>
      </c>
      <c r="M1650" s="19">
        <v>123629</v>
      </c>
    </row>
    <row r="1651" spans="2:13" ht="15.75" customHeight="1" hidden="1" outlineLevel="2">
      <c r="B1651" s="44" t="s">
        <v>585</v>
      </c>
      <c r="C1651" s="44" t="s">
        <v>586</v>
      </c>
      <c r="D1651" s="15">
        <v>42957</v>
      </c>
      <c r="E1651" s="16" t="s">
        <v>44</v>
      </c>
      <c r="F1651" s="17">
        <v>75</v>
      </c>
      <c r="G1651" s="18" t="e">
        <f>ROUNDUP(DATEDIF(D1651,$B$208,"d")/7,0)</f>
        <v>#VALUE!</v>
      </c>
      <c r="H1651" s="19">
        <v>1489355</v>
      </c>
      <c r="I1651" s="19">
        <v>1515</v>
      </c>
      <c r="J1651" s="19">
        <v>1953245</v>
      </c>
      <c r="K1651" s="20">
        <f t="shared" si="245"/>
        <v>-0.23749708817890228</v>
      </c>
      <c r="L1651" s="19">
        <v>161805596</v>
      </c>
      <c r="M1651" s="19">
        <v>125144</v>
      </c>
    </row>
    <row r="1652" spans="2:13" ht="15.75" customHeight="1" hidden="1" outlineLevel="2">
      <c r="B1652" s="44" t="s">
        <v>585</v>
      </c>
      <c r="C1652" s="44" t="s">
        <v>586</v>
      </c>
      <c r="D1652" s="15">
        <v>42957</v>
      </c>
      <c r="E1652" s="16" t="s">
        <v>44</v>
      </c>
      <c r="F1652" s="17">
        <v>75</v>
      </c>
      <c r="G1652" s="18" t="e">
        <f>ROUNDUP(DATEDIF(D1652,$B$213,"d")/7,0)</f>
        <v>#VALUE!</v>
      </c>
      <c r="H1652" s="19">
        <v>777290</v>
      </c>
      <c r="I1652" s="19">
        <v>766</v>
      </c>
      <c r="J1652" s="19">
        <v>1489355</v>
      </c>
      <c r="K1652" s="20">
        <f t="shared" si="245"/>
        <v>-0.478102937177503</v>
      </c>
      <c r="L1652" s="19">
        <v>162582886</v>
      </c>
      <c r="M1652" s="19">
        <v>125910</v>
      </c>
    </row>
    <row r="1653" spans="2:13" ht="15.75" customHeight="1" hidden="1" outlineLevel="2">
      <c r="B1653" s="44" t="s">
        <v>585</v>
      </c>
      <c r="C1653" s="44" t="s">
        <v>586</v>
      </c>
      <c r="D1653" s="15">
        <v>42957</v>
      </c>
      <c r="E1653" s="16" t="s">
        <v>44</v>
      </c>
      <c r="F1653" s="17">
        <v>75</v>
      </c>
      <c r="G1653" s="18" t="e">
        <f>ROUNDUP(DATEDIF(D1653,$B$219,"d")/7,0)</f>
        <v>#VALUE!</v>
      </c>
      <c r="H1653" s="19">
        <v>372730</v>
      </c>
      <c r="I1653" s="19">
        <v>378</v>
      </c>
      <c r="J1653" s="19">
        <v>777290</v>
      </c>
      <c r="K1653" s="20">
        <f t="shared" si="245"/>
        <v>-0.5204749835968557</v>
      </c>
      <c r="L1653" s="19">
        <v>162955616</v>
      </c>
      <c r="M1653" s="19">
        <v>126288</v>
      </c>
    </row>
    <row r="1654" spans="2:13" ht="15.75" customHeight="1" hidden="1" outlineLevel="2">
      <c r="B1654" s="34" t="s">
        <v>585</v>
      </c>
      <c r="C1654" s="34" t="s">
        <v>586</v>
      </c>
      <c r="D1654" s="15">
        <v>42957</v>
      </c>
      <c r="E1654" s="16" t="s">
        <v>44</v>
      </c>
      <c r="F1654" s="17">
        <v>75</v>
      </c>
      <c r="G1654" s="35" t="e">
        <f>ROUNDUP(DATEDIF(D1654,$B$222,"d")/7,0)</f>
        <v>#VALUE!</v>
      </c>
      <c r="H1654" s="19">
        <v>441520</v>
      </c>
      <c r="I1654" s="36">
        <v>454</v>
      </c>
      <c r="J1654" s="19">
        <v>372730</v>
      </c>
      <c r="K1654" s="20">
        <f t="shared" si="245"/>
        <v>0.18455718616693048</v>
      </c>
      <c r="L1654" s="19">
        <v>163397136</v>
      </c>
      <c r="M1654" s="19">
        <v>126742</v>
      </c>
    </row>
    <row r="1655" spans="2:13" ht="15.75" customHeight="1" hidden="1" outlineLevel="2">
      <c r="B1655" s="44" t="s">
        <v>585</v>
      </c>
      <c r="C1655" s="44" t="s">
        <v>586</v>
      </c>
      <c r="D1655" s="15">
        <v>42957</v>
      </c>
      <c r="E1655" s="16" t="s">
        <v>44</v>
      </c>
      <c r="F1655" s="17">
        <v>75</v>
      </c>
      <c r="G1655" s="18" t="e">
        <f>ROUNDUP(DATEDIF(D1655,$B$226,"d")/7,0)</f>
        <v>#VALUE!</v>
      </c>
      <c r="H1655" s="19">
        <v>194370</v>
      </c>
      <c r="I1655" s="19">
        <v>236</v>
      </c>
      <c r="J1655" s="19">
        <v>441520</v>
      </c>
      <c r="K1655" s="20">
        <f t="shared" si="245"/>
        <v>-0.5597707918101106</v>
      </c>
      <c r="L1655" s="19">
        <v>163591506</v>
      </c>
      <c r="M1655" s="19">
        <v>126978</v>
      </c>
    </row>
    <row r="1656" spans="1:13" s="28" customFormat="1" ht="15.75" customHeight="1" hidden="1" outlineLevel="1">
      <c r="A1656" s="28">
        <v>1</v>
      </c>
      <c r="B1656" s="46" t="s">
        <v>587</v>
      </c>
      <c r="C1656" s="46"/>
      <c r="D1656" s="23"/>
      <c r="E1656" s="24"/>
      <c r="F1656" s="25"/>
      <c r="G1656" s="26"/>
      <c r="H1656" s="23">
        <f>SUBTOTAL(9,'2017.01.02. - 2017.12.31.  alapadatok'!$H$1640:$H$1655)</f>
        <v>163591506</v>
      </c>
      <c r="I1656" s="23">
        <f>SUBTOTAL(9,'2017.01.02. - 2017.12.31.  alapadatok'!$I$1640:$I$1655)</f>
        <v>126978</v>
      </c>
      <c r="J1656" s="23"/>
      <c r="K1656" s="27"/>
      <c r="L1656" s="23"/>
      <c r="M1656" s="23"/>
    </row>
    <row r="1657" spans="2:13" ht="15.75" customHeight="1" hidden="1" outlineLevel="2">
      <c r="B1657" s="44" t="s">
        <v>588</v>
      </c>
      <c r="C1657" s="44" t="s">
        <v>589</v>
      </c>
      <c r="D1657" s="15" t="s">
        <v>590</v>
      </c>
      <c r="E1657" s="16" t="s">
        <v>77</v>
      </c>
      <c r="F1657" s="17">
        <v>39</v>
      </c>
      <c r="G1657" s="18">
        <v>0</v>
      </c>
      <c r="H1657" s="19">
        <v>10936590</v>
      </c>
      <c r="I1657" s="19">
        <v>8215</v>
      </c>
      <c r="J1657" s="19"/>
      <c r="K1657" s="20">
        <f aca="true" t="shared" si="247" ref="K1657:K1667">IF(J1657&lt;&gt;0,-(J1657-H1657)/J1657,"")</f>
        <v>0</v>
      </c>
      <c r="L1657" s="19">
        <v>10939590</v>
      </c>
      <c r="M1657" s="19">
        <v>8215</v>
      </c>
    </row>
    <row r="1658" spans="2:13" ht="15.75" customHeight="1" hidden="1" outlineLevel="2">
      <c r="B1658" s="44" t="s">
        <v>588</v>
      </c>
      <c r="C1658" s="44" t="s">
        <v>589</v>
      </c>
      <c r="D1658" s="15">
        <v>42838</v>
      </c>
      <c r="E1658" s="16" t="s">
        <v>77</v>
      </c>
      <c r="F1658" s="17">
        <v>59</v>
      </c>
      <c r="G1658" s="18" t="e">
        <f>ROUNDUP(DATEDIF(D1658,$B$77,"d")/7,0)</f>
        <v>#VALUE!</v>
      </c>
      <c r="H1658" s="19">
        <v>262960287</v>
      </c>
      <c r="I1658" s="19">
        <v>185459</v>
      </c>
      <c r="J1658" s="19">
        <v>10936590</v>
      </c>
      <c r="K1658" s="20">
        <f t="shared" si="247"/>
        <v>23.044083850633516</v>
      </c>
      <c r="L1658" s="19">
        <v>273899877</v>
      </c>
      <c r="M1658" s="19">
        <v>193674</v>
      </c>
    </row>
    <row r="1659" spans="2:13" ht="15.75" customHeight="1" hidden="1" outlineLevel="2">
      <c r="B1659" s="44" t="s">
        <v>588</v>
      </c>
      <c r="C1659" s="44" t="s">
        <v>589</v>
      </c>
      <c r="D1659" s="15">
        <v>42838</v>
      </c>
      <c r="E1659" s="16" t="s">
        <v>77</v>
      </c>
      <c r="F1659" s="17">
        <v>59</v>
      </c>
      <c r="G1659" s="18" t="e">
        <f>ROUNDUP(DATEDIF(D1659,$B$82,"d")/7,0)</f>
        <v>#VALUE!</v>
      </c>
      <c r="H1659" s="19">
        <v>105990502</v>
      </c>
      <c r="I1659" s="19">
        <v>74390</v>
      </c>
      <c r="J1659" s="19">
        <v>262960287</v>
      </c>
      <c r="K1659" s="20">
        <f t="shared" si="247"/>
        <v>-0.5969334259206981</v>
      </c>
      <c r="L1659" s="19">
        <v>380226534</v>
      </c>
      <c r="M1659" s="19">
        <v>268836</v>
      </c>
    </row>
    <row r="1660" spans="2:13" ht="15.75" customHeight="1" hidden="1" outlineLevel="2">
      <c r="B1660" s="44" t="s">
        <v>588</v>
      </c>
      <c r="C1660" s="44" t="s">
        <v>589</v>
      </c>
      <c r="D1660" s="15">
        <v>42838</v>
      </c>
      <c r="E1660" s="16" t="s">
        <v>77</v>
      </c>
      <c r="F1660" s="17">
        <v>59</v>
      </c>
      <c r="G1660" s="18" t="e">
        <f>ROUNDUP(DATEDIF(D1660,$B$89,"d")/7,0)</f>
        <v>#VALUE!</v>
      </c>
      <c r="H1660" s="40">
        <v>60485548</v>
      </c>
      <c r="I1660" s="40">
        <v>39978</v>
      </c>
      <c r="J1660" s="19">
        <v>105990502</v>
      </c>
      <c r="K1660" s="20">
        <f t="shared" si="247"/>
        <v>-0.42933048849980915</v>
      </c>
      <c r="L1660" s="40">
        <v>440709082</v>
      </c>
      <c r="M1660" s="40">
        <v>308814</v>
      </c>
    </row>
    <row r="1661" spans="2:13" ht="15.75" customHeight="1" hidden="1" outlineLevel="2">
      <c r="B1661" s="44" t="s">
        <v>588</v>
      </c>
      <c r="C1661" s="44" t="s">
        <v>589</v>
      </c>
      <c r="D1661" s="15">
        <v>42838</v>
      </c>
      <c r="E1661" s="16" t="s">
        <v>77</v>
      </c>
      <c r="F1661" s="17">
        <v>59</v>
      </c>
      <c r="G1661" s="18" t="e">
        <f>ROUNDUP(DATEDIF(D1661,$B$91,"d")/7,0)</f>
        <v>#VALUE!</v>
      </c>
      <c r="H1661" s="19">
        <v>22781820</v>
      </c>
      <c r="I1661" s="19">
        <v>15931</v>
      </c>
      <c r="J1661" s="19">
        <v>60485548</v>
      </c>
      <c r="K1661" s="20">
        <f t="shared" si="247"/>
        <v>-0.6233510193211773</v>
      </c>
      <c r="L1661" s="19">
        <v>463521982</v>
      </c>
      <c r="M1661" s="19">
        <v>324792</v>
      </c>
    </row>
    <row r="1662" spans="2:13" ht="15.75" customHeight="1" hidden="1" outlineLevel="2">
      <c r="B1662" s="44" t="s">
        <v>588</v>
      </c>
      <c r="C1662" s="44" t="s">
        <v>589</v>
      </c>
      <c r="D1662" s="15">
        <v>42838</v>
      </c>
      <c r="E1662" s="16" t="s">
        <v>77</v>
      </c>
      <c r="F1662" s="17">
        <v>59</v>
      </c>
      <c r="G1662" s="18" t="e">
        <f>ROUNDUP(DATEDIF(D1662,$B$100,"d")/7,0)</f>
        <v>#VALUE!</v>
      </c>
      <c r="H1662" s="19">
        <v>11094970</v>
      </c>
      <c r="I1662" s="19">
        <v>7661</v>
      </c>
      <c r="J1662" s="19">
        <v>22781820</v>
      </c>
      <c r="K1662" s="20">
        <f t="shared" si="247"/>
        <v>-0.5129901825227309</v>
      </c>
      <c r="L1662" s="19">
        <v>474632672</v>
      </c>
      <c r="M1662" s="19">
        <v>332474</v>
      </c>
    </row>
    <row r="1663" spans="2:13" ht="15.75" customHeight="1" hidden="1" outlineLevel="2">
      <c r="B1663" s="44" t="s">
        <v>588</v>
      </c>
      <c r="C1663" s="44" t="s">
        <v>589</v>
      </c>
      <c r="D1663" s="15">
        <v>42838</v>
      </c>
      <c r="E1663" s="16" t="s">
        <v>77</v>
      </c>
      <c r="F1663" s="17">
        <v>59</v>
      </c>
      <c r="G1663" s="18" t="e">
        <f>ROUNDUP(DATEDIF(D1663,$B$98,"d")/7,0)</f>
        <v>#VALUE!</v>
      </c>
      <c r="H1663" s="19">
        <v>6694800</v>
      </c>
      <c r="I1663" s="19">
        <v>4585</v>
      </c>
      <c r="J1663" s="19">
        <v>11094970</v>
      </c>
      <c r="K1663" s="20">
        <f t="shared" si="247"/>
        <v>-0.39659142836799016</v>
      </c>
      <c r="L1663" s="19">
        <v>481327472</v>
      </c>
      <c r="M1663" s="19">
        <v>337059</v>
      </c>
    </row>
    <row r="1664" spans="2:13" ht="15.75" customHeight="1" hidden="1" outlineLevel="2">
      <c r="B1664" s="44" t="s">
        <v>588</v>
      </c>
      <c r="C1664" s="44" t="s">
        <v>589</v>
      </c>
      <c r="D1664" s="15">
        <v>42838</v>
      </c>
      <c r="E1664" s="16" t="s">
        <v>77</v>
      </c>
      <c r="F1664" s="17">
        <v>59</v>
      </c>
      <c r="G1664" s="18" t="e">
        <f>ROUNDUP(DATEDIF(D1664,$B$102,"d")/7,0)</f>
        <v>#VALUE!</v>
      </c>
      <c r="H1664" s="19">
        <v>3579845</v>
      </c>
      <c r="I1664" s="19">
        <v>2406</v>
      </c>
      <c r="J1664" s="19">
        <v>6694800</v>
      </c>
      <c r="K1664" s="20">
        <f t="shared" si="247"/>
        <v>-0.4652797693732449</v>
      </c>
      <c r="L1664" s="19">
        <v>484907317</v>
      </c>
      <c r="M1664" s="19">
        <v>339465</v>
      </c>
    </row>
    <row r="1665" spans="2:13" ht="15.75" customHeight="1" hidden="1" outlineLevel="2">
      <c r="B1665" s="44" t="s">
        <v>588</v>
      </c>
      <c r="C1665" s="44" t="s">
        <v>589</v>
      </c>
      <c r="D1665" s="15">
        <v>42838</v>
      </c>
      <c r="E1665" s="16" t="s">
        <v>77</v>
      </c>
      <c r="F1665" s="17">
        <v>59</v>
      </c>
      <c r="G1665" s="18" t="e">
        <f>ROUNDUP(DATEDIF(D1665,$B$110,"d")/7,0)</f>
        <v>#VALUE!</v>
      </c>
      <c r="H1665" s="19">
        <v>2425810</v>
      </c>
      <c r="I1665" s="19">
        <v>1579</v>
      </c>
      <c r="J1665" s="19">
        <v>3579845</v>
      </c>
      <c r="K1665" s="20">
        <f t="shared" si="247"/>
        <v>-0.3223701026161747</v>
      </c>
      <c r="L1665" s="19">
        <v>487351027</v>
      </c>
      <c r="M1665" s="19">
        <v>341056</v>
      </c>
    </row>
    <row r="1666" spans="2:13" ht="15.75" customHeight="1" hidden="1" outlineLevel="2">
      <c r="B1666" s="44" t="s">
        <v>588</v>
      </c>
      <c r="C1666" s="44" t="s">
        <v>589</v>
      </c>
      <c r="D1666" s="15">
        <v>42838</v>
      </c>
      <c r="E1666" s="16" t="s">
        <v>77</v>
      </c>
      <c r="F1666" s="17">
        <v>59</v>
      </c>
      <c r="G1666" s="18" t="e">
        <f>ROUNDUP(DATEDIF(D1666,$B$113,"d")/7,0)</f>
        <v>#VALUE!</v>
      </c>
      <c r="H1666" s="19">
        <v>792600</v>
      </c>
      <c r="I1666" s="19">
        <v>497</v>
      </c>
      <c r="J1666" s="19">
        <v>2425810</v>
      </c>
      <c r="K1666" s="20">
        <f t="shared" si="247"/>
        <v>-0.6732637758109662</v>
      </c>
      <c r="L1666" s="19">
        <v>488143627</v>
      </c>
      <c r="M1666" s="19">
        <v>341553</v>
      </c>
    </row>
    <row r="1667" spans="2:13" ht="15.75" customHeight="1" hidden="1" outlineLevel="2">
      <c r="B1667" s="44" t="s">
        <v>588</v>
      </c>
      <c r="C1667" s="44" t="s">
        <v>589</v>
      </c>
      <c r="D1667" s="15">
        <v>42838</v>
      </c>
      <c r="E1667" s="16" t="s">
        <v>77</v>
      </c>
      <c r="F1667" s="17">
        <v>59</v>
      </c>
      <c r="G1667" s="18" t="e">
        <f>ROUNDUP(DATEDIF(D1667,$B$123,"d")/7,0)</f>
        <v>#VALUE!</v>
      </c>
      <c r="H1667" s="19">
        <v>351790</v>
      </c>
      <c r="I1667" s="19">
        <v>236</v>
      </c>
      <c r="J1667" s="19">
        <v>792600</v>
      </c>
      <c r="K1667" s="20">
        <f t="shared" si="247"/>
        <v>-0.5561569518041888</v>
      </c>
      <c r="L1667" s="19">
        <v>488495417</v>
      </c>
      <c r="M1667" s="19">
        <v>341789</v>
      </c>
    </row>
    <row r="1668" spans="1:13" s="28" customFormat="1" ht="15.75" customHeight="1" hidden="1" outlineLevel="1">
      <c r="A1668" s="28">
        <v>1</v>
      </c>
      <c r="B1668" s="46" t="s">
        <v>591</v>
      </c>
      <c r="C1668" s="46"/>
      <c r="D1668" s="23"/>
      <c r="E1668" s="24"/>
      <c r="F1668" s="25"/>
      <c r="G1668" s="26"/>
      <c r="H1668" s="23">
        <f>SUBTOTAL(9,'2017.01.02. - 2017.12.31.  alapadatok'!$H$1657:$H$1667)</f>
        <v>488094562</v>
      </c>
      <c r="I1668" s="23">
        <f>SUBTOTAL(9,'2017.01.02. - 2017.12.31.  alapadatok'!$I$1657:$I$1667)</f>
        <v>340937</v>
      </c>
      <c r="J1668" s="23"/>
      <c r="K1668" s="27"/>
      <c r="L1668" s="23"/>
      <c r="M1668" s="23"/>
    </row>
    <row r="1669" spans="2:13" ht="15.75" customHeight="1" hidden="1" outlineLevel="2">
      <c r="B1669" s="44" t="s">
        <v>592</v>
      </c>
      <c r="C1669" s="44" t="s">
        <v>593</v>
      </c>
      <c r="D1669" s="15">
        <v>42768</v>
      </c>
      <c r="E1669" s="16" t="s">
        <v>60</v>
      </c>
      <c r="F1669" s="17"/>
      <c r="G1669" s="18" t="e">
        <f>ROUNDUP(DATEDIF(D1669,$B$67,"d")/7,0)</f>
        <v>#VALUE!</v>
      </c>
      <c r="H1669" s="19">
        <v>13037135</v>
      </c>
      <c r="I1669" s="19">
        <v>8582</v>
      </c>
      <c r="J1669" s="19"/>
      <c r="K1669" s="20">
        <f aca="true" t="shared" si="248" ref="K1669:K1673">IF(J1669&lt;&gt;0,-(J1669-H1669)/J1669,"")</f>
        <v>0</v>
      </c>
      <c r="L1669" s="19">
        <v>13037135</v>
      </c>
      <c r="M1669" s="19">
        <v>8582</v>
      </c>
    </row>
    <row r="1670" spans="2:13" ht="15.75" customHeight="1" hidden="1" outlineLevel="2">
      <c r="B1670" s="44" t="s">
        <v>592</v>
      </c>
      <c r="C1670" s="44" t="s">
        <v>593</v>
      </c>
      <c r="D1670" s="15">
        <v>42768</v>
      </c>
      <c r="E1670" s="16" t="s">
        <v>60</v>
      </c>
      <c r="F1670" s="17"/>
      <c r="G1670" s="18" t="e">
        <f>ROUNDUP(DATEDIF(D1670,$B$65,"d")/7,0)</f>
        <v>#VALUE!</v>
      </c>
      <c r="H1670" s="19">
        <v>7959676</v>
      </c>
      <c r="I1670" s="19">
        <v>5248</v>
      </c>
      <c r="J1670" s="19">
        <v>13037135</v>
      </c>
      <c r="K1670" s="20">
        <f t="shared" si="248"/>
        <v>-0.3894612581675345</v>
      </c>
      <c r="L1670" s="19">
        <v>21159491</v>
      </c>
      <c r="M1670" s="19">
        <v>13955</v>
      </c>
    </row>
    <row r="1671" spans="2:13" ht="15.75" customHeight="1" hidden="1" outlineLevel="2">
      <c r="B1671" s="44" t="s">
        <v>592</v>
      </c>
      <c r="C1671" s="44" t="s">
        <v>593</v>
      </c>
      <c r="D1671" s="15">
        <v>42768</v>
      </c>
      <c r="E1671" s="16" t="s">
        <v>60</v>
      </c>
      <c r="F1671" s="17"/>
      <c r="G1671" s="18" t="e">
        <f>ROUNDUP(DATEDIF(D1671,$B$74,"d")/7,0)</f>
        <v>#VALUE!</v>
      </c>
      <c r="H1671" s="19">
        <v>3075755</v>
      </c>
      <c r="I1671" s="19">
        <v>2074</v>
      </c>
      <c r="J1671" s="19">
        <v>7959676</v>
      </c>
      <c r="K1671" s="20">
        <f t="shared" si="248"/>
        <v>-0.613582889554801</v>
      </c>
      <c r="L1671" s="19">
        <v>24235246</v>
      </c>
      <c r="M1671" s="19">
        <v>16029</v>
      </c>
    </row>
    <row r="1672" spans="2:13" ht="15.75" customHeight="1" hidden="1" outlineLevel="2">
      <c r="B1672" s="44" t="s">
        <v>592</v>
      </c>
      <c r="C1672" s="44" t="s">
        <v>593</v>
      </c>
      <c r="D1672" s="15">
        <v>42768</v>
      </c>
      <c r="E1672" s="16" t="s">
        <v>60</v>
      </c>
      <c r="F1672" s="17"/>
      <c r="G1672" s="18" t="e">
        <f>ROUNDUP(DATEDIF(D1672,$B$82,"d")/7,0)</f>
        <v>#VALUE!</v>
      </c>
      <c r="H1672" s="19">
        <v>1251500</v>
      </c>
      <c r="I1672" s="19">
        <v>860</v>
      </c>
      <c r="J1672" s="19">
        <v>3075755</v>
      </c>
      <c r="K1672" s="20">
        <f t="shared" si="248"/>
        <v>-0.5931080336372695</v>
      </c>
      <c r="L1672" s="19">
        <v>25486746</v>
      </c>
      <c r="M1672" s="19">
        <v>16889</v>
      </c>
    </row>
    <row r="1673" spans="2:13" ht="15.75" customHeight="1" hidden="1" outlineLevel="2">
      <c r="B1673" s="44" t="s">
        <v>592</v>
      </c>
      <c r="C1673" s="44" t="s">
        <v>593</v>
      </c>
      <c r="D1673" s="15">
        <v>42768</v>
      </c>
      <c r="E1673" s="16" t="s">
        <v>60</v>
      </c>
      <c r="F1673" s="17"/>
      <c r="G1673" s="18" t="e">
        <f>ROUNDUP(DATEDIF(D1673,$B$64,"d")/7,0)</f>
        <v>#VALUE!</v>
      </c>
      <c r="H1673" s="19">
        <v>154310</v>
      </c>
      <c r="I1673" s="19">
        <v>99</v>
      </c>
      <c r="J1673" s="19">
        <v>1251500</v>
      </c>
      <c r="K1673" s="20">
        <f t="shared" si="248"/>
        <v>-0.8766999600479425</v>
      </c>
      <c r="L1673" s="19">
        <v>25641056</v>
      </c>
      <c r="M1673" s="19">
        <v>16988</v>
      </c>
    </row>
    <row r="1674" spans="1:13" s="28" customFormat="1" ht="15.75" customHeight="1" hidden="1" outlineLevel="1">
      <c r="A1674" s="28">
        <v>1</v>
      </c>
      <c r="B1674" s="46" t="s">
        <v>594</v>
      </c>
      <c r="C1674" s="46"/>
      <c r="D1674" s="23"/>
      <c r="E1674" s="24"/>
      <c r="F1674" s="25"/>
      <c r="G1674" s="26"/>
      <c r="H1674" s="23">
        <f>SUBTOTAL(9,'2017.01.02. - 2017.12.31.  alapadatok'!$H$1669:$H$1673)</f>
        <v>25478376</v>
      </c>
      <c r="I1674" s="23">
        <f>SUBTOTAL(9,'2017.01.02. - 2017.12.31.  alapadatok'!$I$1669:$I$1673)</f>
        <v>16863</v>
      </c>
      <c r="J1674" s="23"/>
      <c r="K1674" s="27"/>
      <c r="L1674" s="23"/>
      <c r="M1674" s="23"/>
    </row>
    <row r="1675" spans="2:13" ht="15.75" customHeight="1" hidden="1" outlineLevel="2">
      <c r="B1675" s="44" t="s">
        <v>595</v>
      </c>
      <c r="C1675" s="44" t="s">
        <v>596</v>
      </c>
      <c r="D1675" s="15">
        <v>43097</v>
      </c>
      <c r="E1675" s="16" t="s">
        <v>60</v>
      </c>
      <c r="F1675" s="17"/>
      <c r="G1675" s="18" t="e">
        <f>ROUNDUP(DATEDIF(D1675,$B$284,"d")/7,0)</f>
        <v>#VALUE!</v>
      </c>
      <c r="H1675" s="19">
        <v>35446355</v>
      </c>
      <c r="I1675" s="19">
        <v>25870</v>
      </c>
      <c r="J1675" s="19"/>
      <c r="K1675" s="20"/>
      <c r="L1675" s="19">
        <v>35446355</v>
      </c>
      <c r="M1675" s="19">
        <v>25870</v>
      </c>
    </row>
    <row r="1676" spans="1:13" s="28" customFormat="1" ht="15.75" customHeight="1" hidden="1" outlineLevel="1">
      <c r="A1676" s="28">
        <v>1</v>
      </c>
      <c r="B1676" s="46" t="s">
        <v>597</v>
      </c>
      <c r="C1676" s="46"/>
      <c r="D1676" s="23"/>
      <c r="E1676" s="24"/>
      <c r="F1676" s="25"/>
      <c r="G1676" s="26"/>
      <c r="H1676" s="23">
        <f>SUBTOTAL(9,'2017.01.02. - 2017.12.31.  alapadatok'!$H$1675:$H$1675)</f>
        <v>35446355</v>
      </c>
      <c r="I1676" s="23">
        <f>SUBTOTAL(9,'2017.01.02. - 2017.12.31.  alapadatok'!$I$1675:$I$1675)</f>
        <v>25870</v>
      </c>
      <c r="J1676" s="23"/>
      <c r="K1676" s="27"/>
      <c r="L1676" s="23"/>
      <c r="M1676" s="23"/>
    </row>
    <row r="1677" spans="2:13" ht="15.75" customHeight="1" hidden="1" outlineLevel="2">
      <c r="B1677" s="44" t="s">
        <v>598</v>
      </c>
      <c r="C1677" s="44" t="s">
        <v>599</v>
      </c>
      <c r="D1677" s="15">
        <v>42670</v>
      </c>
      <c r="E1677" s="16" t="s">
        <v>18</v>
      </c>
      <c r="F1677" s="17">
        <v>18</v>
      </c>
      <c r="G1677" s="18" t="e">
        <f>ROUNDUP(DATEDIF(D1677,$B$56,"d")/7,0)</f>
        <v>#VALUE!</v>
      </c>
      <c r="H1677" s="19">
        <v>137660</v>
      </c>
      <c r="I1677" s="19">
        <v>178</v>
      </c>
      <c r="J1677" s="19"/>
      <c r="K1677" s="20"/>
      <c r="L1677" s="19">
        <v>1321592</v>
      </c>
      <c r="M1677" s="19">
        <v>1667</v>
      </c>
    </row>
    <row r="1678" spans="2:13" ht="15.75" customHeight="1" hidden="1" outlineLevel="2">
      <c r="B1678" s="44" t="s">
        <v>598</v>
      </c>
      <c r="C1678" s="44" t="s">
        <v>599</v>
      </c>
      <c r="D1678" s="15">
        <v>42670</v>
      </c>
      <c r="E1678" s="16" t="s">
        <v>18</v>
      </c>
      <c r="F1678" s="17">
        <v>4</v>
      </c>
      <c r="G1678" s="18" t="e">
        <f>ROUNDUP(DATEDIF(D1678,$B$67,"d")/7,0)</f>
        <v>#VALUE!</v>
      </c>
      <c r="H1678" s="19">
        <v>27650</v>
      </c>
      <c r="I1678" s="19">
        <v>35</v>
      </c>
      <c r="J1678" s="19"/>
      <c r="K1678" s="20">
        <f>IF(J1678&lt;&gt;0,-(J1678-H1678)/J1678,"")</f>
        <v>0</v>
      </c>
      <c r="L1678" s="19">
        <v>1349242</v>
      </c>
      <c r="M1678" s="19">
        <v>1702</v>
      </c>
    </row>
    <row r="1679" spans="1:13" s="28" customFormat="1" ht="15.75" customHeight="1" hidden="1" outlineLevel="1">
      <c r="A1679" s="28">
        <v>1</v>
      </c>
      <c r="B1679" s="46" t="s">
        <v>600</v>
      </c>
      <c r="C1679" s="46"/>
      <c r="D1679" s="23"/>
      <c r="E1679" s="24"/>
      <c r="F1679" s="25"/>
      <c r="G1679" s="26"/>
      <c r="H1679" s="23">
        <f>SUBTOTAL(9,'2017.01.02. - 2017.12.31.  alapadatok'!$H$1677:$H$1678)</f>
        <v>165310</v>
      </c>
      <c r="I1679" s="23">
        <f>SUBTOTAL(9,'2017.01.02. - 2017.12.31.  alapadatok'!$I$1677:$I$1678)</f>
        <v>213</v>
      </c>
      <c r="J1679" s="23"/>
      <c r="K1679" s="27"/>
      <c r="L1679" s="23"/>
      <c r="M1679" s="23"/>
    </row>
    <row r="1680" spans="2:13" ht="15.75" customHeight="1" hidden="1" outlineLevel="2">
      <c r="B1680" s="44" t="s">
        <v>601</v>
      </c>
      <c r="C1680" s="44" t="s">
        <v>602</v>
      </c>
      <c r="D1680" s="15">
        <v>42971</v>
      </c>
      <c r="E1680" s="16" t="s">
        <v>40</v>
      </c>
      <c r="F1680" s="17">
        <v>46</v>
      </c>
      <c r="G1680" s="18" t="e">
        <f>ROUNDUP(DATEDIF(D1680,$B$154,"d")/7,0)</f>
        <v>#VALUE!</v>
      </c>
      <c r="H1680" s="19">
        <v>68864298</v>
      </c>
      <c r="I1680" s="19">
        <v>50690</v>
      </c>
      <c r="J1680" s="19"/>
      <c r="K1680" s="20">
        <f aca="true" t="shared" si="249" ref="K1680:K1689">IF(J1680&lt;&gt;0,-(J1680-H1680)/J1680,"")</f>
        <v>0</v>
      </c>
      <c r="L1680" s="19">
        <v>68864298</v>
      </c>
      <c r="M1680" s="19">
        <v>50690</v>
      </c>
    </row>
    <row r="1681" spans="2:13" ht="15.75" customHeight="1" hidden="1" outlineLevel="2">
      <c r="B1681" s="44" t="s">
        <v>601</v>
      </c>
      <c r="C1681" s="44" t="s">
        <v>602</v>
      </c>
      <c r="D1681" s="15">
        <v>42971</v>
      </c>
      <c r="E1681" s="45" t="s">
        <v>40</v>
      </c>
      <c r="F1681" s="31">
        <v>46</v>
      </c>
      <c r="G1681" s="18" t="e">
        <f>ROUNDUP(DATEDIF(D1681,$B$156,"d")/7,0)</f>
        <v>#VALUE!</v>
      </c>
      <c r="H1681" s="19">
        <v>38712236</v>
      </c>
      <c r="I1681" s="19">
        <v>27540</v>
      </c>
      <c r="J1681" s="19">
        <v>68864298</v>
      </c>
      <c r="K1681" s="20">
        <f t="shared" si="249"/>
        <v>-0.43784751860826343</v>
      </c>
      <c r="L1681" s="19">
        <v>107576534</v>
      </c>
      <c r="M1681" s="19">
        <v>78230</v>
      </c>
    </row>
    <row r="1682" spans="2:13" ht="15.75" customHeight="1" hidden="1" outlineLevel="2">
      <c r="B1682" s="44" t="s">
        <v>601</v>
      </c>
      <c r="C1682" s="44" t="s">
        <v>602</v>
      </c>
      <c r="D1682" s="15">
        <v>42971</v>
      </c>
      <c r="E1682" s="16" t="s">
        <v>40</v>
      </c>
      <c r="F1682" s="17">
        <v>46</v>
      </c>
      <c r="G1682" s="18" t="e">
        <f>ROUNDUP(DATEDIF(D1682,$B$162,"d")/7,0)</f>
        <v>#VALUE!</v>
      </c>
      <c r="H1682" s="19">
        <v>20594001</v>
      </c>
      <c r="I1682" s="19">
        <v>14485</v>
      </c>
      <c r="J1682" s="19">
        <v>38712236</v>
      </c>
      <c r="K1682" s="20">
        <f t="shared" si="249"/>
        <v>-0.46802346937541917</v>
      </c>
      <c r="L1682" s="19">
        <v>128180435</v>
      </c>
      <c r="M1682" s="19">
        <v>92725</v>
      </c>
    </row>
    <row r="1683" spans="2:13" ht="15.75" customHeight="1" hidden="1" outlineLevel="2">
      <c r="B1683" s="44" t="s">
        <v>601</v>
      </c>
      <c r="C1683" s="44" t="s">
        <v>602</v>
      </c>
      <c r="D1683" s="15">
        <v>42971</v>
      </c>
      <c r="E1683" s="16" t="s">
        <v>40</v>
      </c>
      <c r="F1683" s="17">
        <v>46</v>
      </c>
      <c r="G1683" s="18" t="e">
        <f>ROUNDUP(DATEDIF(D1683,$B$169,"d")/7,0)</f>
        <v>#VALUE!</v>
      </c>
      <c r="H1683" s="19">
        <v>16600003</v>
      </c>
      <c r="I1683" s="19">
        <v>11333</v>
      </c>
      <c r="J1683" s="19">
        <v>20594001</v>
      </c>
      <c r="K1683" s="20">
        <f t="shared" si="249"/>
        <v>-0.1939398759862156</v>
      </c>
      <c r="L1683" s="19">
        <v>144780438</v>
      </c>
      <c r="M1683" s="19">
        <v>104058</v>
      </c>
    </row>
    <row r="1684" spans="2:13" ht="15.75" customHeight="1" hidden="1" outlineLevel="2">
      <c r="B1684" s="44" t="s">
        <v>601</v>
      </c>
      <c r="C1684" s="44" t="s">
        <v>602</v>
      </c>
      <c r="D1684" s="15">
        <v>42971</v>
      </c>
      <c r="E1684" s="16" t="s">
        <v>40</v>
      </c>
      <c r="F1684" s="17">
        <v>46</v>
      </c>
      <c r="G1684" s="18" t="e">
        <f>ROUNDUP(DATEDIF(D1684,$B$178,"d")/7,0)</f>
        <v>#VALUE!</v>
      </c>
      <c r="H1684" s="19">
        <v>9467504</v>
      </c>
      <c r="I1684" s="19">
        <v>6446</v>
      </c>
      <c r="J1684" s="19">
        <v>16600003</v>
      </c>
      <c r="K1684" s="20">
        <f t="shared" si="249"/>
        <v>-0.42966853680689093</v>
      </c>
      <c r="L1684" s="19">
        <v>154247942</v>
      </c>
      <c r="M1684" s="19">
        <v>110504</v>
      </c>
    </row>
    <row r="1685" spans="2:13" ht="15.75" customHeight="1" hidden="1" outlineLevel="2">
      <c r="B1685" s="44" t="s">
        <v>601</v>
      </c>
      <c r="C1685" s="44" t="s">
        <v>602</v>
      </c>
      <c r="D1685" s="15">
        <v>42971</v>
      </c>
      <c r="E1685" s="16" t="s">
        <v>40</v>
      </c>
      <c r="F1685" s="17">
        <v>46</v>
      </c>
      <c r="G1685" s="18" t="e">
        <f>ROUNDUP(DATEDIF(D1685,$B$186,"d")/7,0)</f>
        <v>#VALUE!</v>
      </c>
      <c r="H1685" s="19">
        <v>5804913</v>
      </c>
      <c r="I1685" s="19">
        <v>3869</v>
      </c>
      <c r="J1685" s="19">
        <v>9467504</v>
      </c>
      <c r="K1685" s="20">
        <f t="shared" si="249"/>
        <v>-0.38685919752450065</v>
      </c>
      <c r="L1685" s="19">
        <v>160052855</v>
      </c>
      <c r="M1685" s="19">
        <v>114375</v>
      </c>
    </row>
    <row r="1686" spans="2:13" ht="15.75" customHeight="1" hidden="1" outlineLevel="2">
      <c r="B1686" s="44" t="s">
        <v>601</v>
      </c>
      <c r="C1686" s="44" t="s">
        <v>602</v>
      </c>
      <c r="D1686" s="15">
        <v>42971</v>
      </c>
      <c r="E1686" s="16" t="s">
        <v>40</v>
      </c>
      <c r="F1686" s="17">
        <v>46</v>
      </c>
      <c r="G1686" s="18" t="e">
        <f>ROUNDUP(DATEDIF(D1686,$B$194,"d")/7,0)</f>
        <v>#VALUE!</v>
      </c>
      <c r="H1686" s="19">
        <v>4638060</v>
      </c>
      <c r="I1686" s="19">
        <v>3017</v>
      </c>
      <c r="J1686" s="19">
        <v>5804913</v>
      </c>
      <c r="K1686" s="20">
        <f t="shared" si="249"/>
        <v>-0.20101128130602475</v>
      </c>
      <c r="L1686" s="19">
        <v>164690915</v>
      </c>
      <c r="M1686" s="19">
        <v>117392</v>
      </c>
    </row>
    <row r="1687" spans="2:13" ht="15.75" customHeight="1" hidden="1" outlineLevel="2">
      <c r="B1687" s="44" t="s">
        <v>601</v>
      </c>
      <c r="C1687" s="44" t="s">
        <v>602</v>
      </c>
      <c r="D1687" s="15">
        <v>42971</v>
      </c>
      <c r="E1687" s="16" t="s">
        <v>40</v>
      </c>
      <c r="F1687" s="17">
        <v>46</v>
      </c>
      <c r="G1687" s="18" t="e">
        <f>ROUNDUP(DATEDIF(D1687,$B$197,"d")/7,0)</f>
        <v>#VALUE!</v>
      </c>
      <c r="H1687" s="19">
        <v>3346940</v>
      </c>
      <c r="I1687" s="19">
        <v>2372</v>
      </c>
      <c r="J1687" s="19">
        <v>4638060</v>
      </c>
      <c r="K1687" s="20">
        <f t="shared" si="249"/>
        <v>-0.2783750102413509</v>
      </c>
      <c r="L1687" s="19">
        <v>168037855</v>
      </c>
      <c r="M1687" s="19">
        <v>119764</v>
      </c>
    </row>
    <row r="1688" spans="2:13" ht="15.75" customHeight="1" hidden="1" outlineLevel="2">
      <c r="B1688" s="44" t="s">
        <v>601</v>
      </c>
      <c r="C1688" s="44" t="s">
        <v>602</v>
      </c>
      <c r="D1688" s="15">
        <v>42971</v>
      </c>
      <c r="E1688" s="16" t="s">
        <v>40</v>
      </c>
      <c r="F1688" s="17">
        <v>46</v>
      </c>
      <c r="G1688" s="18" t="e">
        <f>ROUNDUP(DATEDIF(D1688,$B$207,"d")/7,0)</f>
        <v>#VALUE!</v>
      </c>
      <c r="H1688" s="19">
        <v>3484020</v>
      </c>
      <c r="I1688" s="19">
        <v>3086</v>
      </c>
      <c r="J1688" s="19">
        <v>3346940</v>
      </c>
      <c r="K1688" s="20">
        <f t="shared" si="249"/>
        <v>0.040956814284092334</v>
      </c>
      <c r="L1688" s="19">
        <v>171521875</v>
      </c>
      <c r="M1688" s="19">
        <v>122850</v>
      </c>
    </row>
    <row r="1689" spans="2:13" ht="15.75" customHeight="1" hidden="1" outlineLevel="2">
      <c r="B1689" s="44" t="s">
        <v>601</v>
      </c>
      <c r="C1689" s="44" t="s">
        <v>602</v>
      </c>
      <c r="D1689" s="15">
        <v>42971</v>
      </c>
      <c r="E1689" s="16" t="s">
        <v>40</v>
      </c>
      <c r="F1689" s="17">
        <v>46</v>
      </c>
      <c r="G1689" s="18" t="e">
        <f>ROUNDUP(DATEDIF(D1689,$B$208,"d")/7,0)</f>
        <v>#VALUE!</v>
      </c>
      <c r="H1689" s="19">
        <v>1946255</v>
      </c>
      <c r="I1689" s="19">
        <v>2113</v>
      </c>
      <c r="J1689" s="19">
        <v>3484020</v>
      </c>
      <c r="K1689" s="20">
        <f t="shared" si="249"/>
        <v>-0.44137662814794404</v>
      </c>
      <c r="L1689" s="19">
        <v>173468130</v>
      </c>
      <c r="M1689" s="19">
        <v>124963</v>
      </c>
    </row>
    <row r="1690" spans="1:13" s="28" customFormat="1" ht="15.75" customHeight="1" hidden="1" outlineLevel="1">
      <c r="A1690" s="28">
        <v>1</v>
      </c>
      <c r="B1690" s="46" t="s">
        <v>603</v>
      </c>
      <c r="C1690" s="46"/>
      <c r="D1690" s="23"/>
      <c r="E1690" s="24"/>
      <c r="F1690" s="25"/>
      <c r="G1690" s="26"/>
      <c r="H1690" s="23">
        <f>SUBTOTAL(9,'2017.01.02. - 2017.12.31.  alapadatok'!$H$1680:$H$1689)</f>
        <v>173458230</v>
      </c>
      <c r="I1690" s="23">
        <f>SUBTOTAL(9,'2017.01.02. - 2017.12.31.  alapadatok'!$I$1680:$I$1689)</f>
        <v>124951</v>
      </c>
      <c r="J1690" s="23"/>
      <c r="K1690" s="27"/>
      <c r="L1690" s="23"/>
      <c r="M1690" s="23"/>
    </row>
    <row r="1691" spans="2:13" ht="15.75" customHeight="1" hidden="1" outlineLevel="2">
      <c r="B1691" s="44" t="s">
        <v>604</v>
      </c>
      <c r="C1691" s="44" t="s">
        <v>605</v>
      </c>
      <c r="D1691" s="15">
        <v>42964</v>
      </c>
      <c r="E1691" s="16" t="s">
        <v>44</v>
      </c>
      <c r="F1691" s="17">
        <v>45</v>
      </c>
      <c r="G1691" s="18" t="e">
        <f aca="true" t="shared" si="250" ref="G1691:G1692">ROUNDUP(DATEDIF(D1691,$B$154,"d")/7,0)</f>
        <v>#VALUE!</v>
      </c>
      <c r="H1691" s="19">
        <v>41650439</v>
      </c>
      <c r="I1691" s="19">
        <v>30511</v>
      </c>
      <c r="J1691" s="19"/>
      <c r="K1691" s="20">
        <f aca="true" t="shared" si="251" ref="K1691:K1697">IF(J1691&lt;&gt;0,-(J1691-H1691)/J1691,"")</f>
        <v>0</v>
      </c>
      <c r="L1691" s="19">
        <v>41650439</v>
      </c>
      <c r="M1691" s="19">
        <v>30511</v>
      </c>
    </row>
    <row r="1692" spans="2:13" ht="15.75" customHeight="1" hidden="1" outlineLevel="2">
      <c r="B1692" s="44" t="s">
        <v>604</v>
      </c>
      <c r="C1692" s="44" t="s">
        <v>605</v>
      </c>
      <c r="D1692" s="15">
        <v>42964</v>
      </c>
      <c r="E1692" s="16" t="s">
        <v>44</v>
      </c>
      <c r="F1692" s="17">
        <v>45</v>
      </c>
      <c r="G1692" s="18" t="e">
        <f t="shared" si="250"/>
        <v>#VALUE!</v>
      </c>
      <c r="H1692" s="19">
        <v>18835391</v>
      </c>
      <c r="I1692" s="19">
        <v>14326</v>
      </c>
      <c r="J1692" s="19">
        <v>41650439</v>
      </c>
      <c r="K1692" s="20">
        <f t="shared" si="251"/>
        <v>-0.5477744904441464</v>
      </c>
      <c r="L1692" s="19">
        <v>60485830</v>
      </c>
      <c r="M1692" s="19">
        <v>44837</v>
      </c>
    </row>
    <row r="1693" spans="2:13" ht="15.75" customHeight="1" hidden="1" outlineLevel="2">
      <c r="B1693" s="44" t="s">
        <v>604</v>
      </c>
      <c r="C1693" s="44" t="s">
        <v>605</v>
      </c>
      <c r="D1693" s="15">
        <v>42964</v>
      </c>
      <c r="E1693" s="16" t="s">
        <v>44</v>
      </c>
      <c r="F1693" s="17">
        <v>45</v>
      </c>
      <c r="G1693" s="18" t="e">
        <f>ROUNDUP(DATEDIF(D1693,$B$156,"d")/7,0)</f>
        <v>#VALUE!</v>
      </c>
      <c r="H1693" s="19">
        <v>12158395</v>
      </c>
      <c r="I1693" s="19">
        <v>8855</v>
      </c>
      <c r="J1693" s="19">
        <v>18835391</v>
      </c>
      <c r="K1693" s="20">
        <f t="shared" si="251"/>
        <v>-0.3544920304547965</v>
      </c>
      <c r="L1693" s="19">
        <v>72644225</v>
      </c>
      <c r="M1693" s="19">
        <v>53692</v>
      </c>
    </row>
    <row r="1694" spans="2:13" ht="15.75" customHeight="1" hidden="1" outlineLevel="2">
      <c r="B1694" s="44" t="s">
        <v>604</v>
      </c>
      <c r="C1694" s="44" t="s">
        <v>605</v>
      </c>
      <c r="D1694" s="15">
        <v>42964</v>
      </c>
      <c r="E1694" s="16" t="s">
        <v>44</v>
      </c>
      <c r="F1694" s="17">
        <v>45</v>
      </c>
      <c r="G1694" s="18" t="e">
        <f>ROUNDUP(DATEDIF(D1694,$B$162,"d")/7,0)</f>
        <v>#VALUE!</v>
      </c>
      <c r="H1694" s="19">
        <v>5799496</v>
      </c>
      <c r="I1694" s="19">
        <v>4025</v>
      </c>
      <c r="J1694" s="19">
        <v>12158395</v>
      </c>
      <c r="K1694" s="20">
        <f t="shared" si="251"/>
        <v>-0.5230048044992781</v>
      </c>
      <c r="L1694" s="19">
        <v>78443721</v>
      </c>
      <c r="M1694" s="19">
        <v>57717</v>
      </c>
    </row>
    <row r="1695" spans="2:13" ht="15.75" customHeight="1" hidden="1" outlineLevel="2">
      <c r="B1695" s="44" t="s">
        <v>604</v>
      </c>
      <c r="C1695" s="44" t="s">
        <v>605</v>
      </c>
      <c r="D1695" s="15">
        <v>42964</v>
      </c>
      <c r="E1695" s="16" t="s">
        <v>44</v>
      </c>
      <c r="F1695" s="17">
        <v>45</v>
      </c>
      <c r="G1695" s="18" t="e">
        <f>ROUNDUP(DATEDIF(D1695,$B$169,"d")/7,0)</f>
        <v>#VALUE!</v>
      </c>
      <c r="H1695" s="19">
        <v>4876908</v>
      </c>
      <c r="I1695" s="19">
        <v>3346</v>
      </c>
      <c r="J1695" s="19">
        <v>5799496</v>
      </c>
      <c r="K1695" s="20">
        <f t="shared" si="251"/>
        <v>-0.15908072011774815</v>
      </c>
      <c r="L1695" s="19">
        <v>83320629</v>
      </c>
      <c r="M1695" s="19">
        <v>61063</v>
      </c>
    </row>
    <row r="1696" spans="2:13" ht="15.75" customHeight="1" hidden="1" outlineLevel="2">
      <c r="B1696" s="44" t="s">
        <v>604</v>
      </c>
      <c r="C1696" s="44" t="s">
        <v>605</v>
      </c>
      <c r="D1696" s="15">
        <v>42964</v>
      </c>
      <c r="E1696" s="16" t="s">
        <v>44</v>
      </c>
      <c r="F1696" s="17">
        <v>45</v>
      </c>
      <c r="G1696" s="18" t="e">
        <f>ROUNDUP(DATEDIF(D1696,$B$178,"d")/7,0)</f>
        <v>#VALUE!</v>
      </c>
      <c r="H1696" s="19">
        <v>1651715</v>
      </c>
      <c r="I1696" s="19">
        <v>1117</v>
      </c>
      <c r="J1696" s="19">
        <v>4876908</v>
      </c>
      <c r="K1696" s="20">
        <f t="shared" si="251"/>
        <v>-0.6613192211130495</v>
      </c>
      <c r="L1696" s="19">
        <v>84972344</v>
      </c>
      <c r="M1696" s="19">
        <v>62180</v>
      </c>
    </row>
    <row r="1697" spans="2:13" ht="15.75" customHeight="1" hidden="1" outlineLevel="2">
      <c r="B1697" s="44" t="s">
        <v>604</v>
      </c>
      <c r="C1697" s="44" t="s">
        <v>605</v>
      </c>
      <c r="D1697" s="15">
        <v>42964</v>
      </c>
      <c r="E1697" s="16" t="s">
        <v>44</v>
      </c>
      <c r="F1697" s="17">
        <v>45</v>
      </c>
      <c r="G1697" s="18" t="e">
        <f>ROUNDUP(DATEDIF(D1697,$B$186,"d")/7,0)</f>
        <v>#VALUE!</v>
      </c>
      <c r="H1697" s="19">
        <v>916490</v>
      </c>
      <c r="I1697" s="19">
        <v>583</v>
      </c>
      <c r="J1697" s="19">
        <v>1651715</v>
      </c>
      <c r="K1697" s="20">
        <f t="shared" si="251"/>
        <v>-0.4451282454902934</v>
      </c>
      <c r="L1697" s="19">
        <v>85888834</v>
      </c>
      <c r="M1697" s="19">
        <v>62763</v>
      </c>
    </row>
    <row r="1698" spans="1:13" s="28" customFormat="1" ht="15.75" customHeight="1" hidden="1" outlineLevel="1">
      <c r="A1698" s="28">
        <v>1</v>
      </c>
      <c r="B1698" s="46" t="s">
        <v>606</v>
      </c>
      <c r="C1698" s="46"/>
      <c r="D1698" s="23"/>
      <c r="E1698" s="24"/>
      <c r="F1698" s="25"/>
      <c r="G1698" s="26"/>
      <c r="H1698" s="23">
        <f>SUBTOTAL(9,'2017.01.02. - 2017.12.31.  alapadatok'!$H$1691:$H$1697)</f>
        <v>85888834</v>
      </c>
      <c r="I1698" s="23">
        <f>SUBTOTAL(9,'2017.01.02. - 2017.12.31.  alapadatok'!$I$1691:$I$1697)</f>
        <v>62763</v>
      </c>
      <c r="J1698" s="23"/>
      <c r="K1698" s="27"/>
      <c r="L1698" s="23"/>
      <c r="M1698" s="23"/>
    </row>
    <row r="1699" spans="2:13" ht="15.75" customHeight="1" hidden="1" outlineLevel="2">
      <c r="B1699" s="44" t="s">
        <v>607</v>
      </c>
      <c r="C1699" s="44" t="s">
        <v>608</v>
      </c>
      <c r="D1699" s="15">
        <v>43097</v>
      </c>
      <c r="E1699" s="16" t="s">
        <v>33</v>
      </c>
      <c r="F1699" s="17"/>
      <c r="G1699" s="18" t="e">
        <f>ROUNDUP(DATEDIF(D1699,$B$284,"d")/7,0)</f>
        <v>#VALUE!</v>
      </c>
      <c r="H1699" s="19">
        <v>13891700</v>
      </c>
      <c r="I1699" s="19">
        <v>9435</v>
      </c>
      <c r="J1699" s="19"/>
      <c r="K1699" s="20"/>
      <c r="L1699" s="19">
        <v>13891700</v>
      </c>
      <c r="M1699" s="19">
        <v>9435</v>
      </c>
    </row>
    <row r="1700" spans="1:13" s="28" customFormat="1" ht="15.75" customHeight="1" hidden="1" outlineLevel="1">
      <c r="A1700" s="28">
        <v>1</v>
      </c>
      <c r="B1700" s="46" t="s">
        <v>609</v>
      </c>
      <c r="C1700" s="46"/>
      <c r="D1700" s="23"/>
      <c r="E1700" s="24"/>
      <c r="F1700" s="25"/>
      <c r="G1700" s="26"/>
      <c r="H1700" s="23">
        <f>SUBTOTAL(9,'2017.01.02. - 2017.12.31.  alapadatok'!$H$1699:$H$1699)</f>
        <v>13891700</v>
      </c>
      <c r="I1700" s="23">
        <f>SUBTOTAL(9,'2017.01.02. - 2017.12.31.  alapadatok'!$I$1699:$I$1699)</f>
        <v>9435</v>
      </c>
      <c r="J1700" s="23"/>
      <c r="K1700" s="27"/>
      <c r="L1700" s="23"/>
      <c r="M1700" s="23"/>
    </row>
    <row r="1701" spans="2:13" ht="15.75" customHeight="1" hidden="1" outlineLevel="2">
      <c r="B1701" s="44" t="s">
        <v>610</v>
      </c>
      <c r="C1701" s="44" t="s">
        <v>611</v>
      </c>
      <c r="D1701" s="15">
        <v>42775</v>
      </c>
      <c r="E1701" s="16" t="s">
        <v>44</v>
      </c>
      <c r="F1701" s="17">
        <v>60</v>
      </c>
      <c r="G1701" s="18" t="e">
        <f>ROUNDUP(DATEDIF(D1701,$B$65,"d")/7,0)</f>
        <v>#VALUE!</v>
      </c>
      <c r="H1701" s="40">
        <v>55854545</v>
      </c>
      <c r="I1701" s="40">
        <v>38794</v>
      </c>
      <c r="J1701" s="19"/>
      <c r="K1701" s="20">
        <f aca="true" t="shared" si="252" ref="K1701:K1708">IF(J1701&lt;&gt;0,-(J1701-H1701)/J1701,"")</f>
        <v>0</v>
      </c>
      <c r="L1701" s="40">
        <v>55854545</v>
      </c>
      <c r="M1701" s="40">
        <v>38794</v>
      </c>
    </row>
    <row r="1702" spans="2:13" ht="15.75" customHeight="1" hidden="1" outlineLevel="2">
      <c r="B1702" s="44" t="s">
        <v>610</v>
      </c>
      <c r="C1702" s="44" t="s">
        <v>611</v>
      </c>
      <c r="D1702" s="15">
        <v>42775</v>
      </c>
      <c r="E1702" s="16" t="s">
        <v>44</v>
      </c>
      <c r="F1702" s="17">
        <v>60</v>
      </c>
      <c r="G1702" s="18" t="e">
        <f>ROUNDUP(DATEDIF(D1702,$B$74,"d")/7,0)</f>
        <v>#VALUE!</v>
      </c>
      <c r="H1702" s="19">
        <v>37657093</v>
      </c>
      <c r="I1702" s="19">
        <v>26977</v>
      </c>
      <c r="J1702" s="19">
        <v>55854545</v>
      </c>
      <c r="K1702" s="20">
        <f t="shared" si="252"/>
        <v>-0.3258007383284565</v>
      </c>
      <c r="L1702" s="19">
        <v>93511638</v>
      </c>
      <c r="M1702" s="19">
        <v>65771</v>
      </c>
    </row>
    <row r="1703" spans="2:13" ht="15.75" customHeight="1" hidden="1" outlineLevel="2">
      <c r="B1703" s="44" t="s">
        <v>610</v>
      </c>
      <c r="C1703" s="44" t="s">
        <v>611</v>
      </c>
      <c r="D1703" s="15">
        <v>42775</v>
      </c>
      <c r="E1703" s="16" t="s">
        <v>44</v>
      </c>
      <c r="F1703" s="17">
        <v>60</v>
      </c>
      <c r="G1703" s="18" t="e">
        <f>ROUNDUP(DATEDIF(D1703,$B$82,"d")/7,0)</f>
        <v>#VALUE!</v>
      </c>
      <c r="H1703" s="19">
        <v>21777587</v>
      </c>
      <c r="I1703" s="19">
        <v>16181</v>
      </c>
      <c r="J1703" s="19">
        <v>37657093</v>
      </c>
      <c r="K1703" s="20">
        <f t="shared" si="252"/>
        <v>-0.4216869847069714</v>
      </c>
      <c r="L1703" s="19">
        <v>115289225</v>
      </c>
      <c r="M1703" s="19">
        <v>81952</v>
      </c>
    </row>
    <row r="1704" spans="2:13" ht="15.75" customHeight="1" hidden="1" outlineLevel="2">
      <c r="B1704" s="44" t="s">
        <v>610</v>
      </c>
      <c r="C1704" s="44" t="s">
        <v>611</v>
      </c>
      <c r="D1704" s="15">
        <v>42775</v>
      </c>
      <c r="E1704" s="16" t="s">
        <v>44</v>
      </c>
      <c r="F1704" s="17">
        <v>60</v>
      </c>
      <c r="G1704" s="18" t="e">
        <f>ROUNDUP(DATEDIF(D1704,$B$64,"d")/7,0)</f>
        <v>#VALUE!</v>
      </c>
      <c r="H1704" s="19">
        <v>12069168</v>
      </c>
      <c r="I1704" s="19">
        <v>8976</v>
      </c>
      <c r="J1704" s="19">
        <v>21777587</v>
      </c>
      <c r="K1704" s="20">
        <f t="shared" si="252"/>
        <v>-0.44579865528719964</v>
      </c>
      <c r="L1704" s="19">
        <v>127358393</v>
      </c>
      <c r="M1704" s="19">
        <v>90928</v>
      </c>
    </row>
    <row r="1705" spans="2:13" ht="15.75" customHeight="1" hidden="1" outlineLevel="2">
      <c r="B1705" s="44" t="s">
        <v>610</v>
      </c>
      <c r="C1705" s="44" t="s">
        <v>611</v>
      </c>
      <c r="D1705" s="15">
        <v>42775</v>
      </c>
      <c r="E1705" s="16" t="s">
        <v>44</v>
      </c>
      <c r="F1705" s="17">
        <v>60</v>
      </c>
      <c r="G1705" s="18" t="e">
        <f>ROUNDUP(DATEDIF(D1705,$B$73,"d")/7,0)</f>
        <v>#VALUE!</v>
      </c>
      <c r="H1705" s="19">
        <v>10310715</v>
      </c>
      <c r="I1705" s="19">
        <v>7514</v>
      </c>
      <c r="J1705" s="19">
        <v>12069168</v>
      </c>
      <c r="K1705" s="20">
        <f t="shared" si="252"/>
        <v>-0.14569794703330005</v>
      </c>
      <c r="L1705" s="19">
        <v>137669108</v>
      </c>
      <c r="M1705" s="19">
        <v>7514</v>
      </c>
    </row>
    <row r="1706" spans="2:13" ht="15.75" customHeight="1" hidden="1" outlineLevel="2">
      <c r="B1706" s="44" t="s">
        <v>610</v>
      </c>
      <c r="C1706" s="44" t="s">
        <v>611</v>
      </c>
      <c r="D1706" s="15">
        <v>42775</v>
      </c>
      <c r="E1706" s="16" t="s">
        <v>44</v>
      </c>
      <c r="F1706" s="17">
        <v>60</v>
      </c>
      <c r="G1706" s="18" t="e">
        <f>ROUNDUP(DATEDIF(D1706,$B$74,"d")/7,0)</f>
        <v>#VALUE!</v>
      </c>
      <c r="H1706" s="19">
        <v>5984270</v>
      </c>
      <c r="I1706" s="19">
        <v>4433</v>
      </c>
      <c r="J1706" s="19">
        <v>10310715</v>
      </c>
      <c r="K1706" s="20">
        <f t="shared" si="252"/>
        <v>-0.41960669070961615</v>
      </c>
      <c r="L1706" s="19">
        <v>143653378</v>
      </c>
      <c r="M1706" s="19">
        <v>102875</v>
      </c>
    </row>
    <row r="1707" spans="2:13" ht="15.75" customHeight="1" hidden="1" outlineLevel="2">
      <c r="B1707" s="44" t="s">
        <v>610</v>
      </c>
      <c r="C1707" s="44" t="s">
        <v>611</v>
      </c>
      <c r="D1707" s="15">
        <v>42775</v>
      </c>
      <c r="E1707" s="16" t="s">
        <v>44</v>
      </c>
      <c r="F1707" s="17">
        <v>60</v>
      </c>
      <c r="G1707" s="18" t="e">
        <f>ROUNDUP(DATEDIF(D1707,$B$76,"d")/7,0)</f>
        <v>#VALUE!</v>
      </c>
      <c r="H1707" s="19">
        <v>2173140</v>
      </c>
      <c r="I1707" s="19">
        <v>1577</v>
      </c>
      <c r="J1707" s="19">
        <v>5984270</v>
      </c>
      <c r="K1707" s="20">
        <f t="shared" si="252"/>
        <v>-0.6368579626253494</v>
      </c>
      <c r="L1707" s="19">
        <v>145826518</v>
      </c>
      <c r="M1707" s="19">
        <v>104452</v>
      </c>
    </row>
    <row r="1708" spans="2:13" ht="15.75" customHeight="1" hidden="1" outlineLevel="2">
      <c r="B1708" s="44" t="s">
        <v>610</v>
      </c>
      <c r="C1708" s="44" t="s">
        <v>611</v>
      </c>
      <c r="D1708" s="15">
        <v>42775</v>
      </c>
      <c r="E1708" s="16" t="s">
        <v>44</v>
      </c>
      <c r="F1708" s="17">
        <v>60</v>
      </c>
      <c r="G1708" s="18" t="e">
        <f>ROUNDUP(DATEDIF(D1708,$B$85,"d")/7,0)</f>
        <v>#VALUE!</v>
      </c>
      <c r="H1708" s="19">
        <v>746930</v>
      </c>
      <c r="I1708" s="19">
        <v>573</v>
      </c>
      <c r="J1708" s="19">
        <v>2173140</v>
      </c>
      <c r="K1708" s="20">
        <f t="shared" si="252"/>
        <v>-0.6562899767157201</v>
      </c>
      <c r="L1708" s="19">
        <v>146573448</v>
      </c>
      <c r="M1708" s="19">
        <v>105025</v>
      </c>
    </row>
    <row r="1709" spans="1:13" s="28" customFormat="1" ht="15.75" customHeight="1" hidden="1" outlineLevel="1">
      <c r="A1709" s="28">
        <v>1</v>
      </c>
      <c r="B1709" s="46" t="s">
        <v>612</v>
      </c>
      <c r="C1709" s="46"/>
      <c r="D1709" s="23"/>
      <c r="E1709" s="24"/>
      <c r="F1709" s="25"/>
      <c r="G1709" s="26"/>
      <c r="H1709" s="23">
        <f>SUBTOTAL(9,'2017.01.02. - 2017.12.31.  alapadatok'!$H$1701:$H$1708)</f>
        <v>146573448</v>
      </c>
      <c r="I1709" s="23">
        <f>SUBTOTAL(9,'2017.01.02. - 2017.12.31.  alapadatok'!$I$1701:$I$1708)</f>
        <v>105025</v>
      </c>
      <c r="J1709" s="23"/>
      <c r="K1709" s="27"/>
      <c r="L1709" s="23"/>
      <c r="M1709" s="23"/>
    </row>
    <row r="1710" spans="2:13" ht="15.75" customHeight="1" hidden="1" outlineLevel="2">
      <c r="B1710" s="44" t="s">
        <v>613</v>
      </c>
      <c r="C1710" s="44" t="s">
        <v>614</v>
      </c>
      <c r="D1710" s="15">
        <v>42999</v>
      </c>
      <c r="E1710" s="16" t="s">
        <v>44</v>
      </c>
      <c r="F1710" s="17">
        <v>60</v>
      </c>
      <c r="G1710" s="18" t="e">
        <f>ROUNDUP(DATEDIF(D1710,$B$178,"d")/7,0)</f>
        <v>#VALUE!</v>
      </c>
      <c r="H1710" s="19">
        <v>32649801</v>
      </c>
      <c r="I1710" s="19">
        <v>24272</v>
      </c>
      <c r="J1710" s="19"/>
      <c r="K1710" s="20">
        <f aca="true" t="shared" si="253" ref="K1710:K1722">IF(J1710&lt;&gt;0,-(J1710-H1710)/J1710,"")</f>
        <v>0</v>
      </c>
      <c r="L1710" s="19">
        <v>32649801</v>
      </c>
      <c r="M1710" s="19">
        <v>24272</v>
      </c>
    </row>
    <row r="1711" spans="2:13" ht="15.75" customHeight="1" hidden="1" outlineLevel="2">
      <c r="B1711" s="44" t="s">
        <v>613</v>
      </c>
      <c r="C1711" s="44" t="s">
        <v>614</v>
      </c>
      <c r="D1711" s="15">
        <v>42999</v>
      </c>
      <c r="E1711" s="16" t="s">
        <v>44</v>
      </c>
      <c r="F1711" s="17">
        <v>60</v>
      </c>
      <c r="G1711" s="18" t="e">
        <f>ROUNDUP(DATEDIF(D1711,$B$186,"d")/7,0)</f>
        <v>#VALUE!</v>
      </c>
      <c r="H1711" s="19">
        <v>17768433</v>
      </c>
      <c r="I1711" s="19">
        <v>13509</v>
      </c>
      <c r="J1711" s="19">
        <v>32649801</v>
      </c>
      <c r="K1711" s="20">
        <f t="shared" si="253"/>
        <v>-0.45578740280836627</v>
      </c>
      <c r="L1711" s="19">
        <v>50478284</v>
      </c>
      <c r="M1711" s="19">
        <v>37786</v>
      </c>
    </row>
    <row r="1712" spans="2:13" ht="15.75" customHeight="1" hidden="1" outlineLevel="2">
      <c r="B1712" s="44" t="s">
        <v>613</v>
      </c>
      <c r="C1712" s="44" t="s">
        <v>614</v>
      </c>
      <c r="D1712" s="15">
        <v>42999</v>
      </c>
      <c r="E1712" s="16" t="s">
        <v>44</v>
      </c>
      <c r="F1712" s="17">
        <v>60</v>
      </c>
      <c r="G1712" s="18" t="e">
        <f>ROUNDUP(DATEDIF(D1712,$B$194,"d")/7,0)</f>
        <v>#VALUE!</v>
      </c>
      <c r="H1712" s="19">
        <v>15850665</v>
      </c>
      <c r="I1712" s="19">
        <v>11925</v>
      </c>
      <c r="J1712" s="19">
        <v>17768433</v>
      </c>
      <c r="K1712" s="20">
        <f t="shared" si="253"/>
        <v>-0.10793118335195906</v>
      </c>
      <c r="L1712" s="19">
        <v>66328949</v>
      </c>
      <c r="M1712" s="19">
        <v>49711</v>
      </c>
    </row>
    <row r="1713" spans="2:13" ht="15.75" customHeight="1" hidden="1" outlineLevel="2">
      <c r="B1713" s="44" t="s">
        <v>613</v>
      </c>
      <c r="C1713" s="44" t="s">
        <v>614</v>
      </c>
      <c r="D1713" s="15">
        <v>42999</v>
      </c>
      <c r="E1713" s="16" t="s">
        <v>44</v>
      </c>
      <c r="F1713" s="17">
        <v>60</v>
      </c>
      <c r="G1713" s="18" t="e">
        <f>ROUNDUP(DATEDIF(D1713,$B$197,"d")/7,0)</f>
        <v>#VALUE!</v>
      </c>
      <c r="H1713" s="19">
        <v>7920366</v>
      </c>
      <c r="I1713" s="19">
        <v>5893</v>
      </c>
      <c r="J1713" s="19">
        <v>15850665</v>
      </c>
      <c r="K1713" s="20">
        <f t="shared" si="253"/>
        <v>-0.5003133307025289</v>
      </c>
      <c r="L1713" s="19">
        <v>74249315</v>
      </c>
      <c r="M1713" s="19">
        <v>55604</v>
      </c>
    </row>
    <row r="1714" spans="2:13" ht="15.75" customHeight="1" hidden="1" outlineLevel="2">
      <c r="B1714" s="44" t="s">
        <v>613</v>
      </c>
      <c r="C1714" s="44" t="s">
        <v>614</v>
      </c>
      <c r="D1714" s="15">
        <v>42999</v>
      </c>
      <c r="E1714" s="16" t="s">
        <v>44</v>
      </c>
      <c r="F1714" s="17">
        <v>60</v>
      </c>
      <c r="G1714" s="18" t="e">
        <f>ROUNDUP(DATEDIF(D1714,$B$207,"d")/7,0)</f>
        <v>#VALUE!</v>
      </c>
      <c r="H1714" s="19">
        <v>8548145</v>
      </c>
      <c r="I1714" s="19">
        <v>6158</v>
      </c>
      <c r="J1714" s="19">
        <v>7920366</v>
      </c>
      <c r="K1714" s="20">
        <f t="shared" si="253"/>
        <v>0.0792613624168378</v>
      </c>
      <c r="L1714" s="19">
        <v>82797460</v>
      </c>
      <c r="M1714" s="19">
        <v>61762</v>
      </c>
    </row>
    <row r="1715" spans="2:13" ht="15.75" customHeight="1" hidden="1" outlineLevel="2">
      <c r="B1715" s="44" t="s">
        <v>613</v>
      </c>
      <c r="C1715" s="44" t="s">
        <v>614</v>
      </c>
      <c r="D1715" s="15">
        <v>42999</v>
      </c>
      <c r="E1715" s="16" t="s">
        <v>44</v>
      </c>
      <c r="F1715" s="17">
        <v>60</v>
      </c>
      <c r="G1715" s="18" t="e">
        <f>ROUNDUP(DATEDIF(D1715,$B$208,"d")/7,0)</f>
        <v>#VALUE!</v>
      </c>
      <c r="H1715" s="19">
        <v>7675245</v>
      </c>
      <c r="I1715" s="19">
        <v>7184</v>
      </c>
      <c r="J1715" s="19">
        <v>8548145</v>
      </c>
      <c r="K1715" s="20">
        <f t="shared" si="253"/>
        <v>-0.10211572218299994</v>
      </c>
      <c r="L1715" s="19">
        <v>90472705</v>
      </c>
      <c r="M1715" s="19">
        <v>68946</v>
      </c>
    </row>
    <row r="1716" spans="2:13" ht="15.75" customHeight="1" hidden="1" outlineLevel="2">
      <c r="B1716" s="44" t="s">
        <v>613</v>
      </c>
      <c r="C1716" s="44" t="s">
        <v>614</v>
      </c>
      <c r="D1716" s="15">
        <v>42999</v>
      </c>
      <c r="E1716" s="16" t="s">
        <v>44</v>
      </c>
      <c r="F1716" s="17">
        <v>60</v>
      </c>
      <c r="G1716" s="18" t="e">
        <f>ROUNDUP(DATEDIF(D1716,$B$213,"d")/7,0)</f>
        <v>#VALUE!</v>
      </c>
      <c r="H1716" s="19">
        <v>4111620</v>
      </c>
      <c r="I1716" s="19">
        <v>3011</v>
      </c>
      <c r="J1716" s="19">
        <v>7675245</v>
      </c>
      <c r="K1716" s="20">
        <f t="shared" si="253"/>
        <v>-0.46430113957274327</v>
      </c>
      <c r="L1716" s="19">
        <v>94584325</v>
      </c>
      <c r="M1716" s="19">
        <v>71957</v>
      </c>
    </row>
    <row r="1717" spans="2:13" ht="15.75" customHeight="1" hidden="1" outlineLevel="2">
      <c r="B1717" s="44" t="s">
        <v>613</v>
      </c>
      <c r="C1717" s="44" t="s">
        <v>614</v>
      </c>
      <c r="D1717" s="15">
        <v>42999</v>
      </c>
      <c r="E1717" s="16" t="s">
        <v>44</v>
      </c>
      <c r="F1717" s="17">
        <v>60</v>
      </c>
      <c r="G1717" s="18" t="e">
        <f>ROUNDUP(DATEDIF(D1717,$B$219,"d")/7,0)</f>
        <v>#VALUE!</v>
      </c>
      <c r="H1717" s="19">
        <v>1423465</v>
      </c>
      <c r="I1717" s="19">
        <v>1160</v>
      </c>
      <c r="J1717" s="19">
        <v>4111620</v>
      </c>
      <c r="K1717" s="20">
        <f t="shared" si="253"/>
        <v>-0.6537946113697277</v>
      </c>
      <c r="L1717" s="19">
        <v>96007790</v>
      </c>
      <c r="M1717" s="19">
        <v>73117</v>
      </c>
    </row>
    <row r="1718" spans="2:13" ht="15.75" customHeight="1" hidden="1" outlineLevel="2">
      <c r="B1718" s="44" t="s">
        <v>613</v>
      </c>
      <c r="C1718" s="44" t="s">
        <v>614</v>
      </c>
      <c r="D1718" s="15">
        <v>42999</v>
      </c>
      <c r="E1718" s="16" t="s">
        <v>44</v>
      </c>
      <c r="F1718" s="17">
        <v>60</v>
      </c>
      <c r="G1718" s="18" t="e">
        <f>ROUNDUP(DATEDIF(D1718,$B$222,"d")/7,0)</f>
        <v>#VALUE!</v>
      </c>
      <c r="H1718" s="19">
        <v>1206160</v>
      </c>
      <c r="I1718" s="19">
        <v>977</v>
      </c>
      <c r="J1718" s="19">
        <v>1423465</v>
      </c>
      <c r="K1718" s="20">
        <f t="shared" si="253"/>
        <v>-0.15265918023976704</v>
      </c>
      <c r="L1718" s="19">
        <v>97213950</v>
      </c>
      <c r="M1718" s="19">
        <v>74094</v>
      </c>
    </row>
    <row r="1719" spans="2:13" ht="15.75" customHeight="1" hidden="1" outlineLevel="2">
      <c r="B1719" s="44" t="s">
        <v>613</v>
      </c>
      <c r="C1719" s="44" t="s">
        <v>614</v>
      </c>
      <c r="D1719" s="15">
        <v>42999</v>
      </c>
      <c r="E1719" s="16" t="s">
        <v>44</v>
      </c>
      <c r="F1719" s="17">
        <v>60</v>
      </c>
      <c r="G1719" s="18" t="e">
        <f>ROUNDUP(DATEDIF(D1719,$B$226,"d")/7,0)</f>
        <v>#VALUE!</v>
      </c>
      <c r="H1719" s="19">
        <v>370330</v>
      </c>
      <c r="I1719" s="19">
        <v>314</v>
      </c>
      <c r="J1719" s="19">
        <v>1206160</v>
      </c>
      <c r="K1719" s="20">
        <f t="shared" si="253"/>
        <v>-0.6929677654705844</v>
      </c>
      <c r="L1719" s="19">
        <v>97584280</v>
      </c>
      <c r="M1719" s="19">
        <v>74408</v>
      </c>
    </row>
    <row r="1720" spans="2:13" ht="15.75" customHeight="1" hidden="1" outlineLevel="2">
      <c r="B1720" s="44" t="s">
        <v>613</v>
      </c>
      <c r="C1720" s="44" t="s">
        <v>614</v>
      </c>
      <c r="D1720" s="15">
        <v>42999</v>
      </c>
      <c r="E1720" s="16" t="s">
        <v>44</v>
      </c>
      <c r="F1720" s="17">
        <v>60</v>
      </c>
      <c r="G1720" s="18" t="e">
        <f>ROUNDUP(DATEDIF(D1720,$B$227,"d")/7,0)</f>
        <v>#VALUE!</v>
      </c>
      <c r="H1720" s="19">
        <v>113020</v>
      </c>
      <c r="I1720" s="19">
        <v>101</v>
      </c>
      <c r="J1720" s="19">
        <v>370330</v>
      </c>
      <c r="K1720" s="20">
        <f t="shared" si="253"/>
        <v>-0.6948127345880701</v>
      </c>
      <c r="L1720" s="19">
        <v>97697300</v>
      </c>
      <c r="M1720" s="19">
        <v>74509</v>
      </c>
    </row>
    <row r="1721" spans="2:13" ht="15.75" customHeight="1" hidden="1" outlineLevel="2">
      <c r="B1721" s="44" t="s">
        <v>613</v>
      </c>
      <c r="C1721" s="44" t="s">
        <v>614</v>
      </c>
      <c r="D1721" s="15">
        <v>42999</v>
      </c>
      <c r="E1721" s="16" t="s">
        <v>44</v>
      </c>
      <c r="F1721" s="17">
        <v>60</v>
      </c>
      <c r="G1721" s="18" t="e">
        <f>ROUNDUP(DATEDIF(D1721,$B$232,"d")/7,0)</f>
        <v>#VALUE!</v>
      </c>
      <c r="H1721" s="19">
        <v>210175</v>
      </c>
      <c r="I1721" s="19">
        <v>179</v>
      </c>
      <c r="J1721" s="19">
        <v>113020</v>
      </c>
      <c r="K1721" s="20">
        <f t="shared" si="253"/>
        <v>0.8596266147584498</v>
      </c>
      <c r="L1721" s="19">
        <v>97907475</v>
      </c>
      <c r="M1721" s="19">
        <v>74688</v>
      </c>
    </row>
    <row r="1722" spans="2:13" ht="15.75" customHeight="1" hidden="1" outlineLevel="2">
      <c r="B1722" s="44" t="s">
        <v>613</v>
      </c>
      <c r="C1722" s="44" t="s">
        <v>614</v>
      </c>
      <c r="D1722" s="15">
        <v>42999</v>
      </c>
      <c r="E1722" s="16" t="s">
        <v>44</v>
      </c>
      <c r="F1722" s="17">
        <v>60</v>
      </c>
      <c r="G1722" s="18" t="e">
        <f>ROUNDUP(DATEDIF(D1722,$B$237,"d")/7,0)</f>
        <v>#VALUE!</v>
      </c>
      <c r="H1722" s="19">
        <v>80240</v>
      </c>
      <c r="I1722" s="19">
        <v>96</v>
      </c>
      <c r="J1722" s="19">
        <v>210175</v>
      </c>
      <c r="K1722" s="20">
        <f t="shared" si="253"/>
        <v>-0.6182229094801951</v>
      </c>
      <c r="L1722" s="19">
        <v>97987715</v>
      </c>
      <c r="M1722" s="19">
        <v>74784</v>
      </c>
    </row>
    <row r="1723" spans="1:13" s="28" customFormat="1" ht="15.75" customHeight="1" hidden="1" outlineLevel="1">
      <c r="A1723" s="28">
        <v>1</v>
      </c>
      <c r="B1723" s="46" t="s">
        <v>615</v>
      </c>
      <c r="C1723" s="46"/>
      <c r="D1723" s="23"/>
      <c r="E1723" s="24"/>
      <c r="F1723" s="25"/>
      <c r="G1723" s="26"/>
      <c r="H1723" s="23">
        <f>SUBTOTAL(9,'2017.01.02. - 2017.12.31.  alapadatok'!$H$1710:$H$1722)</f>
        <v>97927665</v>
      </c>
      <c r="I1723" s="23">
        <f>SUBTOTAL(9,'2017.01.02. - 2017.12.31.  alapadatok'!$I$1710:$I$1722)</f>
        <v>74779</v>
      </c>
      <c r="J1723" s="23"/>
      <c r="K1723" s="27"/>
      <c r="L1723" s="23"/>
      <c r="M1723" s="23"/>
    </row>
    <row r="1724" spans="2:13" ht="15.75" customHeight="1" hidden="1" outlineLevel="2">
      <c r="B1724" s="44" t="s">
        <v>616</v>
      </c>
      <c r="C1724" s="44" t="s">
        <v>617</v>
      </c>
      <c r="D1724" s="15">
        <v>43027</v>
      </c>
      <c r="E1724" s="16" t="s">
        <v>18</v>
      </c>
      <c r="F1724" s="17">
        <v>36</v>
      </c>
      <c r="G1724" s="18" t="e">
        <f>ROUNDUP(DATEDIF(D1724,$B$207,"d")/7,0)</f>
        <v>#VALUE!</v>
      </c>
      <c r="H1724" s="19">
        <v>15085421</v>
      </c>
      <c r="I1724" s="19">
        <v>10650</v>
      </c>
      <c r="J1724" s="19"/>
      <c r="K1724" s="20">
        <f aca="true" t="shared" si="254" ref="K1724:K1729">IF(J1724&lt;&gt;0,-(J1724-H1724)/J1724,"")</f>
        <v>0</v>
      </c>
      <c r="L1724" s="19">
        <v>15085421</v>
      </c>
      <c r="M1724" s="19">
        <v>10650</v>
      </c>
    </row>
    <row r="1725" spans="2:13" ht="15.75" customHeight="1" hidden="1" outlineLevel="2">
      <c r="B1725" s="44" t="s">
        <v>616</v>
      </c>
      <c r="C1725" s="44" t="s">
        <v>617</v>
      </c>
      <c r="D1725" s="15">
        <v>43027</v>
      </c>
      <c r="E1725" s="16" t="s">
        <v>18</v>
      </c>
      <c r="F1725" s="17">
        <v>36</v>
      </c>
      <c r="G1725" s="18" t="e">
        <f>ROUNDUP(DATEDIF(D1725,$B$208,"d")/7,0)</f>
        <v>#VALUE!</v>
      </c>
      <c r="H1725" s="19">
        <v>14510326</v>
      </c>
      <c r="I1725" s="19">
        <v>13396</v>
      </c>
      <c r="J1725" s="19">
        <v>15085421</v>
      </c>
      <c r="K1725" s="20">
        <f t="shared" si="254"/>
        <v>-0.03812256880334994</v>
      </c>
      <c r="L1725" s="19">
        <v>29600257</v>
      </c>
      <c r="M1725" s="19">
        <v>24049</v>
      </c>
    </row>
    <row r="1726" spans="2:13" ht="15.75" customHeight="1" hidden="1" outlineLevel="2">
      <c r="B1726" s="44" t="s">
        <v>616</v>
      </c>
      <c r="C1726" s="44" t="s">
        <v>617</v>
      </c>
      <c r="D1726" s="15">
        <v>43027</v>
      </c>
      <c r="E1726" s="16" t="s">
        <v>18</v>
      </c>
      <c r="F1726" s="17">
        <v>36</v>
      </c>
      <c r="G1726" s="18" t="e">
        <f>ROUNDUP(DATEDIF(D1726,$B$213,"d")/7,0)</f>
        <v>#VALUE!</v>
      </c>
      <c r="H1726" s="19">
        <v>4245284</v>
      </c>
      <c r="I1726" s="19">
        <v>3175</v>
      </c>
      <c r="J1726" s="19">
        <v>14510326</v>
      </c>
      <c r="K1726" s="20">
        <f t="shared" si="254"/>
        <v>-0.7074301431959558</v>
      </c>
      <c r="L1726" s="19">
        <v>33845541</v>
      </c>
      <c r="M1726" s="19">
        <v>27224</v>
      </c>
    </row>
    <row r="1727" spans="2:13" ht="15.75" customHeight="1" hidden="1" outlineLevel="2">
      <c r="B1727" s="44" t="s">
        <v>616</v>
      </c>
      <c r="C1727" s="44" t="s">
        <v>617</v>
      </c>
      <c r="D1727" s="15">
        <v>43027</v>
      </c>
      <c r="E1727" s="16" t="s">
        <v>18</v>
      </c>
      <c r="F1727" s="17">
        <v>22</v>
      </c>
      <c r="G1727" s="18" t="e">
        <f>ROUNDUP(DATEDIF(D1727,$B$219,"d")/7,0)</f>
        <v>#VALUE!</v>
      </c>
      <c r="H1727" s="19">
        <v>1537150</v>
      </c>
      <c r="I1727" s="19">
        <v>1180</v>
      </c>
      <c r="J1727" s="19">
        <v>4245284</v>
      </c>
      <c r="K1727" s="20">
        <f t="shared" si="254"/>
        <v>-0.6379158614594453</v>
      </c>
      <c r="L1727" s="19">
        <v>35868866</v>
      </c>
      <c r="M1727" s="19">
        <v>28786</v>
      </c>
    </row>
    <row r="1728" spans="2:13" ht="15.75" customHeight="1" hidden="1" outlineLevel="2">
      <c r="B1728" s="44" t="s">
        <v>616</v>
      </c>
      <c r="C1728" s="44" t="s">
        <v>617</v>
      </c>
      <c r="D1728" s="15">
        <v>43027</v>
      </c>
      <c r="E1728" s="16" t="s">
        <v>18</v>
      </c>
      <c r="F1728" s="17">
        <v>22</v>
      </c>
      <c r="G1728" s="18" t="e">
        <f>ROUNDUP(DATEDIF(D1728,$B$222,"d")/7,0)</f>
        <v>#VALUE!</v>
      </c>
      <c r="H1728" s="19">
        <v>796380</v>
      </c>
      <c r="I1728" s="19">
        <v>611</v>
      </c>
      <c r="J1728" s="19">
        <v>1537150</v>
      </c>
      <c r="K1728" s="20">
        <f t="shared" si="254"/>
        <v>-0.4819113294083206</v>
      </c>
      <c r="L1728" s="19">
        <v>36759472</v>
      </c>
      <c r="M1728" s="19">
        <v>29464</v>
      </c>
    </row>
    <row r="1729" spans="2:13" ht="15.75" customHeight="1" hidden="1" outlineLevel="2">
      <c r="B1729" s="44" t="s">
        <v>616</v>
      </c>
      <c r="C1729" s="44" t="s">
        <v>617</v>
      </c>
      <c r="D1729" s="15">
        <v>43027</v>
      </c>
      <c r="E1729" s="16" t="s">
        <v>18</v>
      </c>
      <c r="F1729" s="17">
        <v>22</v>
      </c>
      <c r="G1729" s="18" t="e">
        <f>ROUNDUP(DATEDIF(D1729,$B$226,"d")/7,0)</f>
        <v>#VALUE!</v>
      </c>
      <c r="H1729" s="19">
        <v>339150</v>
      </c>
      <c r="I1729" s="19">
        <v>391</v>
      </c>
      <c r="J1729" s="19">
        <v>796380</v>
      </c>
      <c r="K1729" s="20">
        <f t="shared" si="254"/>
        <v>-0.574135462969939</v>
      </c>
      <c r="L1729" s="19">
        <v>37183162</v>
      </c>
      <c r="M1729" s="19">
        <v>29943</v>
      </c>
    </row>
    <row r="1730" spans="1:13" s="28" customFormat="1" ht="15.75" customHeight="1" hidden="1" outlineLevel="1">
      <c r="A1730" s="28">
        <v>1</v>
      </c>
      <c r="B1730" s="46" t="s">
        <v>618</v>
      </c>
      <c r="C1730" s="46"/>
      <c r="D1730" s="23"/>
      <c r="E1730" s="24"/>
      <c r="F1730" s="25"/>
      <c r="G1730" s="26"/>
      <c r="H1730" s="23">
        <f>SUBTOTAL(9,'2017.01.02. - 2017.12.31.  alapadatok'!$H$1724:$H$1729)</f>
        <v>36513711</v>
      </c>
      <c r="I1730" s="23">
        <f>SUBTOTAL(9,'2017.01.02. - 2017.12.31.  alapadatok'!$I$1724:$I$1729)</f>
        <v>29403</v>
      </c>
      <c r="J1730" s="23"/>
      <c r="K1730" s="27"/>
      <c r="L1730" s="23"/>
      <c r="M1730" s="23"/>
    </row>
    <row r="1731" spans="2:13" ht="15.75" customHeight="1" hidden="1" outlineLevel="2">
      <c r="B1731" s="44" t="s">
        <v>619</v>
      </c>
      <c r="C1731" s="44" t="s">
        <v>620</v>
      </c>
      <c r="D1731" s="15"/>
      <c r="E1731" s="16" t="s">
        <v>40</v>
      </c>
      <c r="F1731" s="17"/>
      <c r="G1731" s="18">
        <v>0</v>
      </c>
      <c r="H1731" s="19">
        <v>3331915</v>
      </c>
      <c r="I1731" s="19">
        <v>2365</v>
      </c>
      <c r="J1731" s="19"/>
      <c r="K1731" s="20">
        <f aca="true" t="shared" si="255" ref="K1731:K1746">IF(J1731&lt;&gt;0,-(J1731-H1731)/J1731,"")</f>
        <v>0</v>
      </c>
      <c r="L1731" s="19">
        <v>3331915</v>
      </c>
      <c r="M1731" s="19">
        <v>2365</v>
      </c>
    </row>
    <row r="1732" spans="2:13" ht="15.75" customHeight="1" hidden="1" outlineLevel="2">
      <c r="B1732" s="44" t="s">
        <v>619</v>
      </c>
      <c r="C1732" s="44" t="s">
        <v>620</v>
      </c>
      <c r="D1732" s="15">
        <v>42964</v>
      </c>
      <c r="E1732" s="16" t="s">
        <v>40</v>
      </c>
      <c r="F1732" s="17">
        <v>16</v>
      </c>
      <c r="G1732" s="35" t="e">
        <f aca="true" t="shared" si="256" ref="G1732:G1733">ROUNDUP(DATEDIF(D1732,$B$154,"d")/7,0)</f>
        <v>#VALUE!</v>
      </c>
      <c r="H1732" s="19">
        <v>38687800</v>
      </c>
      <c r="I1732" s="19">
        <v>29745</v>
      </c>
      <c r="J1732" s="19">
        <v>3331915</v>
      </c>
      <c r="K1732" s="20">
        <f t="shared" si="255"/>
        <v>10.611280599895256</v>
      </c>
      <c r="L1732" s="19">
        <v>42015165</v>
      </c>
      <c r="M1732" s="19">
        <v>32110</v>
      </c>
    </row>
    <row r="1733" spans="2:13" ht="15.75" customHeight="1" hidden="1" outlineLevel="2">
      <c r="B1733" s="30" t="s">
        <v>619</v>
      </c>
      <c r="C1733" s="30" t="s">
        <v>620</v>
      </c>
      <c r="D1733" s="53">
        <v>42964</v>
      </c>
      <c r="E1733" s="72" t="s">
        <v>40</v>
      </c>
      <c r="F1733" s="30">
        <v>16</v>
      </c>
      <c r="G1733" s="18" t="e">
        <f t="shared" si="256"/>
        <v>#VALUE!</v>
      </c>
      <c r="H1733" s="56">
        <v>22740899</v>
      </c>
      <c r="I1733" s="36">
        <v>17958</v>
      </c>
      <c r="J1733" s="56">
        <v>38687800</v>
      </c>
      <c r="K1733" s="20">
        <f t="shared" si="255"/>
        <v>-0.4121945677965664</v>
      </c>
      <c r="L1733" s="32">
        <v>64756064</v>
      </c>
      <c r="M1733" s="32">
        <v>50068</v>
      </c>
    </row>
    <row r="1734" spans="2:13" ht="15.75" customHeight="1" hidden="1" outlineLevel="2">
      <c r="B1734" s="30" t="s">
        <v>619</v>
      </c>
      <c r="C1734" s="30" t="s">
        <v>620</v>
      </c>
      <c r="D1734" s="53">
        <v>42964</v>
      </c>
      <c r="E1734" s="72" t="s">
        <v>40</v>
      </c>
      <c r="F1734" s="30">
        <v>16</v>
      </c>
      <c r="G1734" s="18" t="e">
        <f>ROUNDUP(DATEDIF(D1734,$B$156,"d")/7,0)</f>
        <v>#VALUE!</v>
      </c>
      <c r="H1734" s="56">
        <v>14830283</v>
      </c>
      <c r="I1734" s="36">
        <v>11347</v>
      </c>
      <c r="J1734" s="56">
        <v>22740899</v>
      </c>
      <c r="K1734" s="20">
        <f t="shared" si="255"/>
        <v>-0.3478585433231993</v>
      </c>
      <c r="L1734" s="32">
        <v>79586047</v>
      </c>
      <c r="M1734" s="32">
        <v>61415</v>
      </c>
    </row>
    <row r="1735" spans="2:13" ht="15.75" customHeight="1" hidden="1" outlineLevel="2">
      <c r="B1735" s="30" t="s">
        <v>619</v>
      </c>
      <c r="C1735" s="30" t="s">
        <v>620</v>
      </c>
      <c r="D1735" s="53">
        <v>42964</v>
      </c>
      <c r="E1735" s="72" t="s">
        <v>40</v>
      </c>
      <c r="F1735" s="30">
        <v>16</v>
      </c>
      <c r="G1735" s="18" t="e">
        <f>ROUNDUP(DATEDIF(D1735,$B$162,"d")/7,0)</f>
        <v>#VALUE!</v>
      </c>
      <c r="H1735" s="56">
        <v>4951216</v>
      </c>
      <c r="I1735" s="36">
        <v>3782</v>
      </c>
      <c r="J1735" s="56">
        <v>14830283</v>
      </c>
      <c r="K1735" s="20">
        <f t="shared" si="255"/>
        <v>-0.6661415024918944</v>
      </c>
      <c r="L1735" s="32">
        <v>84537263</v>
      </c>
      <c r="M1735" s="32">
        <v>65197</v>
      </c>
    </row>
    <row r="1736" spans="2:13" ht="15.75" customHeight="1" hidden="1" outlineLevel="2">
      <c r="B1736" s="30" t="s">
        <v>619</v>
      </c>
      <c r="C1736" s="30" t="s">
        <v>620</v>
      </c>
      <c r="D1736" s="53">
        <v>42964</v>
      </c>
      <c r="E1736" s="72" t="s">
        <v>40</v>
      </c>
      <c r="F1736" s="30">
        <v>16</v>
      </c>
      <c r="G1736" s="18" t="e">
        <f>ROUNDUP(DATEDIF(D1736,$B$169,"d")/7,0)</f>
        <v>#VALUE!</v>
      </c>
      <c r="H1736" s="56">
        <v>5281321</v>
      </c>
      <c r="I1736" s="36">
        <v>3944</v>
      </c>
      <c r="J1736" s="56">
        <v>4951216</v>
      </c>
      <c r="K1736" s="20">
        <f t="shared" si="255"/>
        <v>0.06667150049603976</v>
      </c>
      <c r="L1736" s="32">
        <v>89818584</v>
      </c>
      <c r="M1736" s="32">
        <v>69141</v>
      </c>
    </row>
    <row r="1737" spans="2:13" ht="15.75" customHeight="1" hidden="1" outlineLevel="2">
      <c r="B1737" s="30" t="s">
        <v>619</v>
      </c>
      <c r="C1737" s="30" t="s">
        <v>620</v>
      </c>
      <c r="D1737" s="53">
        <v>42964</v>
      </c>
      <c r="E1737" s="72" t="s">
        <v>40</v>
      </c>
      <c r="F1737" s="30">
        <v>16</v>
      </c>
      <c r="G1737" s="18" t="e">
        <f>ROUNDUP(DATEDIF(D1737,$B$178,"d")/7,0)</f>
        <v>#VALUE!</v>
      </c>
      <c r="H1737" s="56">
        <v>3061680</v>
      </c>
      <c r="I1737" s="36">
        <v>2319</v>
      </c>
      <c r="J1737" s="56">
        <v>5281321</v>
      </c>
      <c r="K1737" s="20">
        <f t="shared" si="255"/>
        <v>-0.42028140308078227</v>
      </c>
      <c r="L1737" s="32">
        <v>92880264</v>
      </c>
      <c r="M1737" s="32">
        <v>71460</v>
      </c>
    </row>
    <row r="1738" spans="2:13" ht="15.75" customHeight="1" hidden="1" outlineLevel="2">
      <c r="B1738" s="30" t="s">
        <v>619</v>
      </c>
      <c r="C1738" s="30" t="s">
        <v>620</v>
      </c>
      <c r="D1738" s="53">
        <v>42964</v>
      </c>
      <c r="E1738" s="72" t="s">
        <v>40</v>
      </c>
      <c r="F1738" s="30">
        <v>16</v>
      </c>
      <c r="G1738" s="18" t="e">
        <f>ROUNDUP(DATEDIF(D1738,$B$186,"d")/7,0)</f>
        <v>#VALUE!</v>
      </c>
      <c r="H1738" s="76">
        <v>2153686</v>
      </c>
      <c r="I1738" s="77">
        <v>1884</v>
      </c>
      <c r="J1738" s="56">
        <v>3061680</v>
      </c>
      <c r="K1738" s="20">
        <f t="shared" si="255"/>
        <v>-0.29656724412740715</v>
      </c>
      <c r="L1738" s="78">
        <v>42479175</v>
      </c>
      <c r="M1738" s="78">
        <v>31519</v>
      </c>
    </row>
    <row r="1739" spans="2:13" ht="15.75" customHeight="1" hidden="1" outlineLevel="2">
      <c r="B1739" s="30" t="s">
        <v>619</v>
      </c>
      <c r="C1739" s="30" t="s">
        <v>620</v>
      </c>
      <c r="D1739" s="53">
        <v>42964</v>
      </c>
      <c r="E1739" s="72" t="s">
        <v>40</v>
      </c>
      <c r="F1739" s="30">
        <v>16</v>
      </c>
      <c r="G1739" s="18" t="e">
        <f>ROUNDUP(DATEDIF(D1739,$B$194,"d")/7,0)</f>
        <v>#VALUE!</v>
      </c>
      <c r="H1739" s="56">
        <v>2150505</v>
      </c>
      <c r="I1739" s="36">
        <v>1957</v>
      </c>
      <c r="J1739" s="76">
        <v>2153686</v>
      </c>
      <c r="K1739" s="20">
        <f t="shared" si="255"/>
        <v>-0.0014770026828423456</v>
      </c>
      <c r="L1739" s="32">
        <v>97231255</v>
      </c>
      <c r="M1739" s="32">
        <v>75359</v>
      </c>
    </row>
    <row r="1740" spans="2:13" ht="15.75" customHeight="1" hidden="1" outlineLevel="2">
      <c r="B1740" s="30" t="s">
        <v>619</v>
      </c>
      <c r="C1740" s="30" t="s">
        <v>620</v>
      </c>
      <c r="D1740" s="53">
        <v>42964</v>
      </c>
      <c r="E1740" s="72" t="s">
        <v>40</v>
      </c>
      <c r="F1740" s="30">
        <v>16</v>
      </c>
      <c r="G1740" s="18" t="e">
        <f>ROUNDUP(DATEDIF(D1740,$B$197,"d")/7,0)</f>
        <v>#VALUE!</v>
      </c>
      <c r="H1740" s="56">
        <v>1609505</v>
      </c>
      <c r="I1740" s="36">
        <v>1460</v>
      </c>
      <c r="J1740" s="56">
        <v>2150505</v>
      </c>
      <c r="K1740" s="20">
        <f t="shared" si="255"/>
        <v>-0.25156881755680643</v>
      </c>
      <c r="L1740" s="32">
        <v>98840760</v>
      </c>
      <c r="M1740" s="32">
        <v>76728</v>
      </c>
    </row>
    <row r="1741" spans="2:13" ht="15.75" customHeight="1" hidden="1" outlineLevel="2">
      <c r="B1741" s="30" t="s">
        <v>619</v>
      </c>
      <c r="C1741" s="30" t="s">
        <v>620</v>
      </c>
      <c r="D1741" s="53">
        <v>42964</v>
      </c>
      <c r="E1741" s="72" t="s">
        <v>40</v>
      </c>
      <c r="F1741" s="30">
        <v>16</v>
      </c>
      <c r="G1741" s="35" t="e">
        <f>ROUNDUP(DATEDIF(D1741,$B$207,"d")/7,0)</f>
        <v>#VALUE!</v>
      </c>
      <c r="H1741" s="19">
        <v>3394140</v>
      </c>
      <c r="I1741" s="36">
        <v>3164</v>
      </c>
      <c r="J1741" s="19">
        <v>1609505</v>
      </c>
      <c r="K1741" s="20">
        <f t="shared" si="255"/>
        <v>1.108809851476075</v>
      </c>
      <c r="L1741" s="19">
        <v>102234900</v>
      </c>
      <c r="M1741" s="36">
        <v>79892</v>
      </c>
    </row>
    <row r="1742" spans="2:13" ht="15.75" customHeight="1" hidden="1" outlineLevel="2">
      <c r="B1742" s="34" t="s">
        <v>619</v>
      </c>
      <c r="C1742" s="34" t="s">
        <v>620</v>
      </c>
      <c r="D1742" s="15">
        <v>42964</v>
      </c>
      <c r="E1742" s="16" t="s">
        <v>40</v>
      </c>
      <c r="F1742" s="17">
        <v>16</v>
      </c>
      <c r="G1742" s="18" t="e">
        <f>ROUNDUP(DATEDIF(D1742,$B$208,"d")/7,0)</f>
        <v>#VALUE!</v>
      </c>
      <c r="H1742" s="40">
        <v>3365875</v>
      </c>
      <c r="I1742" s="41">
        <v>3150</v>
      </c>
      <c r="J1742" s="19">
        <v>3394140</v>
      </c>
      <c r="K1742" s="20">
        <f t="shared" si="255"/>
        <v>-0.008327588137201176</v>
      </c>
      <c r="L1742" s="40">
        <v>105600775</v>
      </c>
      <c r="M1742" s="41">
        <v>83042</v>
      </c>
    </row>
    <row r="1743" spans="2:13" ht="15.75" customHeight="1" hidden="1" outlineLevel="2">
      <c r="B1743" s="34" t="s">
        <v>619</v>
      </c>
      <c r="C1743" s="34" t="s">
        <v>620</v>
      </c>
      <c r="D1743" s="15">
        <v>42964</v>
      </c>
      <c r="E1743" s="16" t="s">
        <v>40</v>
      </c>
      <c r="F1743" s="17">
        <v>16</v>
      </c>
      <c r="G1743" s="35" t="e">
        <f>ROUNDUP(DATEDIF(D1743,$B$213,"d")/7,0)</f>
        <v>#VALUE!</v>
      </c>
      <c r="H1743" s="19">
        <v>2293130</v>
      </c>
      <c r="I1743" s="36">
        <v>1875</v>
      </c>
      <c r="J1743" s="19">
        <v>3365875</v>
      </c>
      <c r="K1743" s="20">
        <f t="shared" si="255"/>
        <v>-0.3187120733835927</v>
      </c>
      <c r="L1743" s="19">
        <v>107898555</v>
      </c>
      <c r="M1743" s="19">
        <v>84922</v>
      </c>
    </row>
    <row r="1744" spans="2:13" ht="15.75" customHeight="1" hidden="1" outlineLevel="2">
      <c r="B1744" s="34" t="s">
        <v>619</v>
      </c>
      <c r="C1744" s="34" t="s">
        <v>620</v>
      </c>
      <c r="D1744" s="15">
        <v>42964</v>
      </c>
      <c r="E1744" s="16" t="s">
        <v>40</v>
      </c>
      <c r="F1744" s="17">
        <v>16</v>
      </c>
      <c r="G1744" s="18" t="e">
        <f>ROUNDUP(DATEDIF(D1744,$B$219,"d")/7,0)</f>
        <v>#VALUE!</v>
      </c>
      <c r="H1744" s="19">
        <v>1324450</v>
      </c>
      <c r="I1744" s="19">
        <v>1095</v>
      </c>
      <c r="J1744" s="19">
        <v>2293130</v>
      </c>
      <c r="K1744" s="20">
        <f t="shared" si="255"/>
        <v>-0.422426988439382</v>
      </c>
      <c r="L1744" s="19">
        <v>109223005</v>
      </c>
      <c r="M1744" s="19">
        <v>86017</v>
      </c>
    </row>
    <row r="1745" spans="2:13" ht="15.75" customHeight="1" hidden="1" outlineLevel="2">
      <c r="B1745" s="34" t="s">
        <v>619</v>
      </c>
      <c r="C1745" s="34" t="s">
        <v>620</v>
      </c>
      <c r="D1745" s="15">
        <v>42964</v>
      </c>
      <c r="E1745" s="16" t="s">
        <v>40</v>
      </c>
      <c r="F1745" s="17">
        <v>16</v>
      </c>
      <c r="G1745" s="18" t="e">
        <f>ROUNDUP(DATEDIF(D1745,$B$222,"d")/7,0)</f>
        <v>#VALUE!</v>
      </c>
      <c r="H1745" s="19">
        <v>1602760</v>
      </c>
      <c r="I1745" s="19">
        <v>1336</v>
      </c>
      <c r="J1745" s="19">
        <v>1324450</v>
      </c>
      <c r="K1745" s="20">
        <f t="shared" si="255"/>
        <v>0.21013250783344029</v>
      </c>
      <c r="L1745" s="19">
        <v>110825765</v>
      </c>
      <c r="M1745" s="19">
        <v>87353</v>
      </c>
    </row>
    <row r="1746" spans="2:13" ht="15.75" customHeight="1" hidden="1" outlineLevel="2">
      <c r="B1746" s="34" t="s">
        <v>619</v>
      </c>
      <c r="C1746" s="34" t="s">
        <v>620</v>
      </c>
      <c r="D1746" s="15">
        <v>42964</v>
      </c>
      <c r="E1746" s="16" t="s">
        <v>40</v>
      </c>
      <c r="F1746" s="17">
        <v>16</v>
      </c>
      <c r="G1746" s="18" t="e">
        <f>ROUNDUP(DATEDIF(D1746,$B$226,"d")/7,0)</f>
        <v>#VALUE!</v>
      </c>
      <c r="H1746" s="19">
        <v>1072310</v>
      </c>
      <c r="I1746" s="19">
        <v>1047</v>
      </c>
      <c r="J1746" s="19">
        <v>1602760</v>
      </c>
      <c r="K1746" s="20">
        <f t="shared" si="255"/>
        <v>-0.33096034340762187</v>
      </c>
      <c r="L1746" s="19">
        <v>111898075</v>
      </c>
      <c r="M1746" s="19">
        <v>88400</v>
      </c>
    </row>
    <row r="1747" spans="1:13" s="28" customFormat="1" ht="15.75" customHeight="1" hidden="1" outlineLevel="1">
      <c r="A1747" s="28">
        <v>1</v>
      </c>
      <c r="B1747" s="37" t="s">
        <v>621</v>
      </c>
      <c r="C1747" s="37"/>
      <c r="D1747" s="23"/>
      <c r="E1747" s="24"/>
      <c r="F1747" s="25"/>
      <c r="G1747" s="26"/>
      <c r="H1747" s="23">
        <f>SUBTOTAL(9,'2017.01.02. - 2017.12.31.  alapadatok'!$H$1731:$H$1746)</f>
        <v>111851475</v>
      </c>
      <c r="I1747" s="23">
        <f>SUBTOTAL(9,'2017.01.02. - 2017.12.31.  alapadatok'!$I$1731:$I$1746)</f>
        <v>88428</v>
      </c>
      <c r="J1747" s="23"/>
      <c r="K1747" s="27"/>
      <c r="L1747" s="23"/>
      <c r="M1747" s="23"/>
    </row>
    <row r="1748" spans="2:13" ht="15.75" customHeight="1" hidden="1" outlineLevel="2">
      <c r="B1748" s="34" t="s">
        <v>622</v>
      </c>
      <c r="C1748" s="34" t="s">
        <v>623</v>
      </c>
      <c r="D1748" s="15">
        <v>43006</v>
      </c>
      <c r="E1748" s="16" t="s">
        <v>54</v>
      </c>
      <c r="F1748" s="17">
        <v>16</v>
      </c>
      <c r="G1748" s="18" t="e">
        <f>ROUNDUP(DATEDIF(D1748,$B$186,"d")/7,0)</f>
        <v>#VALUE!</v>
      </c>
      <c r="H1748" s="19">
        <v>5599049</v>
      </c>
      <c r="I1748" s="19">
        <v>3706</v>
      </c>
      <c r="J1748" s="19"/>
      <c r="K1748" s="20">
        <f aca="true" t="shared" si="257" ref="K1748:K1749">IF(J1748&lt;&gt;0,-(J1748-H1748)/J1748,"")</f>
        <v>0</v>
      </c>
      <c r="L1748" s="19">
        <v>5599049</v>
      </c>
      <c r="M1748" s="19">
        <v>3706</v>
      </c>
    </row>
    <row r="1749" spans="2:13" ht="15.75" customHeight="1" hidden="1" outlineLevel="2">
      <c r="B1749" s="34" t="s">
        <v>622</v>
      </c>
      <c r="C1749" s="34" t="s">
        <v>623</v>
      </c>
      <c r="D1749" s="15">
        <v>43006</v>
      </c>
      <c r="E1749" s="16" t="s">
        <v>54</v>
      </c>
      <c r="F1749" s="17">
        <v>16</v>
      </c>
      <c r="G1749" s="18" t="e">
        <f>ROUNDUP(DATEDIF(D1749,$B$194,"d")/7,0)</f>
        <v>#VALUE!</v>
      </c>
      <c r="H1749" s="19">
        <v>3558185</v>
      </c>
      <c r="I1749" s="19">
        <v>2429</v>
      </c>
      <c r="J1749" s="19">
        <v>5599049</v>
      </c>
      <c r="K1749" s="20">
        <f t="shared" si="257"/>
        <v>-0.36450190023341467</v>
      </c>
      <c r="L1749" s="19">
        <v>9157234</v>
      </c>
      <c r="M1749" s="19">
        <v>6135</v>
      </c>
    </row>
    <row r="1750" spans="1:13" s="28" customFormat="1" ht="15.75" customHeight="1" hidden="1" outlineLevel="1">
      <c r="A1750" s="28">
        <v>1</v>
      </c>
      <c r="B1750" s="37" t="s">
        <v>624</v>
      </c>
      <c r="C1750" s="37"/>
      <c r="D1750" s="23"/>
      <c r="E1750" s="24"/>
      <c r="F1750" s="25"/>
      <c r="G1750" s="26"/>
      <c r="H1750" s="23">
        <f>SUBTOTAL(9,'2017.01.02. - 2017.12.31.  alapadatok'!$H$1748:$H$1749)</f>
        <v>9157234</v>
      </c>
      <c r="I1750" s="23">
        <f>SUBTOTAL(9,'2017.01.02. - 2017.12.31.  alapadatok'!$I$1748:$I$1749)</f>
        <v>6135</v>
      </c>
      <c r="J1750" s="23"/>
      <c r="K1750" s="27"/>
      <c r="L1750" s="23"/>
      <c r="M1750" s="23"/>
    </row>
    <row r="1751" spans="2:13" ht="15.75" customHeight="1" hidden="1" outlineLevel="2">
      <c r="B1751" s="34" t="s">
        <v>625</v>
      </c>
      <c r="C1751" s="34" t="s">
        <v>626</v>
      </c>
      <c r="D1751" s="15">
        <v>42964</v>
      </c>
      <c r="E1751" s="16" t="s">
        <v>33</v>
      </c>
      <c r="F1751" s="17"/>
      <c r="G1751" s="18" t="e">
        <f>ROUNDUP(DATEDIF(D1751,$B$154,"d")/7,0)</f>
        <v>#VALUE!</v>
      </c>
      <c r="H1751" s="19">
        <v>5361898</v>
      </c>
      <c r="I1751" s="19">
        <v>4217</v>
      </c>
      <c r="J1751" s="19"/>
      <c r="K1751" s="20">
        <f>IF(J1751&lt;&gt;0,-(J1751-H1751)/J1751,"")</f>
        <v>0</v>
      </c>
      <c r="L1751" s="19">
        <v>5361898</v>
      </c>
      <c r="M1751" s="19">
        <v>4217</v>
      </c>
    </row>
    <row r="1752" spans="1:13" s="28" customFormat="1" ht="15.75" customHeight="1" hidden="1" outlineLevel="1">
      <c r="A1752" s="28">
        <v>1</v>
      </c>
      <c r="B1752" s="37" t="s">
        <v>627</v>
      </c>
      <c r="C1752" s="37"/>
      <c r="D1752" s="23"/>
      <c r="E1752" s="24"/>
      <c r="F1752" s="25"/>
      <c r="G1752" s="26"/>
      <c r="H1752" s="23">
        <f>SUBTOTAL(9,'2017.01.02. - 2017.12.31.  alapadatok'!$H$1751:$H$1751)</f>
        <v>5361898</v>
      </c>
      <c r="I1752" s="23">
        <f>SUBTOTAL(9,'2017.01.02. - 2017.12.31.  alapadatok'!$I$1751:$I$1751)</f>
        <v>4217</v>
      </c>
      <c r="J1752" s="23"/>
      <c r="K1752" s="27"/>
      <c r="L1752" s="23"/>
      <c r="M1752" s="23"/>
    </row>
    <row r="1753" spans="2:13" ht="15.75" customHeight="1" hidden="1" outlineLevel="2">
      <c r="B1753" s="34" t="s">
        <v>628</v>
      </c>
      <c r="C1753" s="34" t="s">
        <v>629</v>
      </c>
      <c r="D1753" s="15">
        <v>43020</v>
      </c>
      <c r="E1753" s="16" t="s">
        <v>77</v>
      </c>
      <c r="F1753" s="17">
        <v>50</v>
      </c>
      <c r="G1753" s="18" t="e">
        <f>ROUNDUP(DATEDIF(D1753,$B$197,"d")/7,0)</f>
        <v>#VALUE!</v>
      </c>
      <c r="H1753" s="19">
        <v>54493526</v>
      </c>
      <c r="I1753" s="19">
        <v>39463</v>
      </c>
      <c r="J1753" s="19"/>
      <c r="K1753" s="20"/>
      <c r="L1753" s="19">
        <v>54493526</v>
      </c>
      <c r="M1753" s="19">
        <v>39463</v>
      </c>
    </row>
    <row r="1754" spans="2:13" ht="15.75" customHeight="1" hidden="1" outlineLevel="2">
      <c r="B1754" s="34" t="s">
        <v>628</v>
      </c>
      <c r="C1754" s="34" t="s">
        <v>629</v>
      </c>
      <c r="D1754" s="15">
        <v>43020</v>
      </c>
      <c r="E1754" s="16" t="s">
        <v>77</v>
      </c>
      <c r="F1754" s="17">
        <v>50</v>
      </c>
      <c r="G1754" s="18" t="e">
        <f>ROUNDUP(DATEDIF(D1754,$B$207,"d")/7,0)</f>
        <v>#VALUE!</v>
      </c>
      <c r="H1754" s="19">
        <v>42619966</v>
      </c>
      <c r="I1754" s="19">
        <v>30909</v>
      </c>
      <c r="J1754" s="19">
        <v>54493526</v>
      </c>
      <c r="K1754" s="20">
        <f aca="true" t="shared" si="258" ref="K1754:K1761">IF(J1754&lt;&gt;0,-(J1754-H1754)/J1754,"")</f>
        <v>-0.21788936909679876</v>
      </c>
      <c r="L1754" s="19">
        <v>97113492</v>
      </c>
      <c r="M1754" s="19">
        <v>70372</v>
      </c>
    </row>
    <row r="1755" spans="2:13" ht="15.75" customHeight="1" hidden="1" outlineLevel="2">
      <c r="B1755" s="34" t="s">
        <v>628</v>
      </c>
      <c r="C1755" s="34" t="s">
        <v>629</v>
      </c>
      <c r="D1755" s="15">
        <v>43020</v>
      </c>
      <c r="E1755" s="16" t="s">
        <v>77</v>
      </c>
      <c r="F1755" s="17">
        <v>50</v>
      </c>
      <c r="G1755" s="18" t="e">
        <f>ROUNDUP(DATEDIF(D1755,$B$208,"d")/7,0)</f>
        <v>#VALUE!</v>
      </c>
      <c r="H1755" s="19">
        <v>20448635</v>
      </c>
      <c r="I1755" s="19">
        <v>21337</v>
      </c>
      <c r="J1755" s="19">
        <v>42619966</v>
      </c>
      <c r="K1755" s="20">
        <f t="shared" si="258"/>
        <v>-0.5202099645034911</v>
      </c>
      <c r="L1755" s="19">
        <v>117943424</v>
      </c>
      <c r="M1755" s="19">
        <v>92041</v>
      </c>
    </row>
    <row r="1756" spans="2:13" ht="15.75" customHeight="1" hidden="1" outlineLevel="2">
      <c r="B1756" s="34" t="s">
        <v>628</v>
      </c>
      <c r="C1756" s="34" t="s">
        <v>629</v>
      </c>
      <c r="D1756" s="15">
        <v>43020</v>
      </c>
      <c r="E1756" s="16" t="s">
        <v>77</v>
      </c>
      <c r="F1756" s="17">
        <v>50</v>
      </c>
      <c r="G1756" s="18" t="e">
        <f>ROUNDUP(DATEDIF(D1756,$B$213,"d")/7,0)</f>
        <v>#VALUE!</v>
      </c>
      <c r="H1756" s="19">
        <v>10432395</v>
      </c>
      <c r="I1756" s="19">
        <v>7355</v>
      </c>
      <c r="J1756" s="19">
        <v>20448635</v>
      </c>
      <c r="K1756" s="20">
        <f t="shared" si="258"/>
        <v>-0.48982438192084704</v>
      </c>
      <c r="L1756" s="19">
        <v>128400269</v>
      </c>
      <c r="M1756" s="19">
        <v>99429</v>
      </c>
    </row>
    <row r="1757" spans="2:13" ht="15.75" customHeight="1" hidden="1" outlineLevel="2">
      <c r="B1757" s="30" t="s">
        <v>628</v>
      </c>
      <c r="C1757" s="30" t="s">
        <v>629</v>
      </c>
      <c r="D1757" s="15">
        <v>43020</v>
      </c>
      <c r="E1757" s="30" t="s">
        <v>77</v>
      </c>
      <c r="F1757" s="71">
        <v>50</v>
      </c>
      <c r="G1757" s="35" t="e">
        <f>ROUNDUP(DATEDIF(D1757,$B$219,"d")/7,0)</f>
        <v>#VALUE!</v>
      </c>
      <c r="H1757" s="56">
        <v>4416529</v>
      </c>
      <c r="I1757" s="36">
        <v>2974</v>
      </c>
      <c r="J1757" s="30">
        <v>10432395</v>
      </c>
      <c r="K1757" s="30">
        <f t="shared" si="258"/>
        <v>-0.5766524369523969</v>
      </c>
      <c r="L1757" s="30">
        <v>133064818</v>
      </c>
      <c r="M1757" s="30">
        <v>102576</v>
      </c>
    </row>
    <row r="1758" spans="2:13" ht="15.75" customHeight="1" hidden="1" outlineLevel="2">
      <c r="B1758" s="34" t="s">
        <v>628</v>
      </c>
      <c r="C1758" s="34" t="s">
        <v>629</v>
      </c>
      <c r="D1758" s="15">
        <v>43020</v>
      </c>
      <c r="E1758" s="16" t="s">
        <v>77</v>
      </c>
      <c r="F1758" s="17">
        <v>50</v>
      </c>
      <c r="G1758" s="18" t="e">
        <f>ROUNDUP(DATEDIF(D1758,$B$222,"d")/7,0)</f>
        <v>#VALUE!</v>
      </c>
      <c r="H1758" s="19">
        <v>1819970</v>
      </c>
      <c r="I1758" s="19">
        <v>1231</v>
      </c>
      <c r="J1758" s="19">
        <v>4416529</v>
      </c>
      <c r="K1758" s="20">
        <f t="shared" si="258"/>
        <v>-0.587918476251373</v>
      </c>
      <c r="L1758" s="19">
        <v>134966843</v>
      </c>
      <c r="M1758" s="19">
        <v>103861</v>
      </c>
    </row>
    <row r="1759" spans="2:13" ht="15.75" customHeight="1" hidden="1" outlineLevel="2">
      <c r="B1759" s="34" t="s">
        <v>628</v>
      </c>
      <c r="C1759" s="34" t="s">
        <v>629</v>
      </c>
      <c r="D1759" s="15">
        <v>43020</v>
      </c>
      <c r="E1759" s="16" t="s">
        <v>77</v>
      </c>
      <c r="F1759" s="17">
        <v>50</v>
      </c>
      <c r="G1759" s="18" t="e">
        <f>ROUNDUP(DATEDIF(D1759,$B$226,"d")/7,0)</f>
        <v>#VALUE!</v>
      </c>
      <c r="H1759" s="19">
        <v>140820</v>
      </c>
      <c r="I1759" s="19">
        <v>124</v>
      </c>
      <c r="J1759" s="19">
        <v>1819970</v>
      </c>
      <c r="K1759" s="20">
        <f t="shared" si="258"/>
        <v>-0.9226250982159047</v>
      </c>
      <c r="L1759" s="19">
        <v>135107663</v>
      </c>
      <c r="M1759" s="19">
        <v>103985</v>
      </c>
    </row>
    <row r="1760" spans="2:13" ht="15.75" customHeight="1" hidden="1" outlineLevel="2">
      <c r="B1760" s="34" t="s">
        <v>628</v>
      </c>
      <c r="C1760" s="34" t="s">
        <v>629</v>
      </c>
      <c r="D1760" s="15">
        <v>43020</v>
      </c>
      <c r="E1760" s="16" t="s">
        <v>77</v>
      </c>
      <c r="F1760" s="17">
        <v>50</v>
      </c>
      <c r="G1760" s="18" t="e">
        <f>ROUNDUP(DATEDIF(D1760,$B$227,"d")/7,0)</f>
        <v>#VALUE!</v>
      </c>
      <c r="H1760" s="19">
        <v>155205</v>
      </c>
      <c r="I1760" s="19">
        <v>95</v>
      </c>
      <c r="J1760" s="19">
        <v>140820</v>
      </c>
      <c r="K1760" s="20">
        <f t="shared" si="258"/>
        <v>0.10215168299957392</v>
      </c>
      <c r="L1760" s="19">
        <v>135262868</v>
      </c>
      <c r="M1760" s="19">
        <v>104080</v>
      </c>
    </row>
    <row r="1761" spans="2:13" ht="15.75" customHeight="1" hidden="1" outlineLevel="2">
      <c r="B1761" s="34" t="s">
        <v>628</v>
      </c>
      <c r="C1761" s="34" t="s">
        <v>629</v>
      </c>
      <c r="D1761" s="15">
        <v>43020</v>
      </c>
      <c r="E1761" s="16" t="s">
        <v>77</v>
      </c>
      <c r="F1761" s="17">
        <v>50</v>
      </c>
      <c r="G1761" s="18" t="e">
        <f>ROUNDUP(DATEDIF(D1761,$B$232,"d")/7,0)</f>
        <v>#VALUE!</v>
      </c>
      <c r="H1761" s="40">
        <v>9200</v>
      </c>
      <c r="I1761" s="40">
        <v>12</v>
      </c>
      <c r="J1761" s="19">
        <v>155205</v>
      </c>
      <c r="K1761" s="20">
        <f t="shared" si="258"/>
        <v>-0.9407235591636868</v>
      </c>
      <c r="L1761" s="40">
        <v>135480816</v>
      </c>
      <c r="M1761" s="40">
        <v>104254</v>
      </c>
    </row>
    <row r="1762" spans="1:13" s="28" customFormat="1" ht="15.75" customHeight="1" hidden="1" outlineLevel="1">
      <c r="A1762" s="28">
        <v>1</v>
      </c>
      <c r="B1762" s="37" t="s">
        <v>630</v>
      </c>
      <c r="C1762" s="37"/>
      <c r="D1762" s="23"/>
      <c r="E1762" s="24"/>
      <c r="F1762" s="25"/>
      <c r="G1762" s="26"/>
      <c r="H1762" s="23">
        <f>SUBTOTAL(9,'2017.01.02. - 2017.12.31.  alapadatok'!$H$1753:$H$1761)</f>
        <v>134536246</v>
      </c>
      <c r="I1762" s="23">
        <f>SUBTOTAL(9,'2017.01.02. - 2017.12.31.  alapadatok'!$I$1753:$I$1761)</f>
        <v>103500</v>
      </c>
      <c r="J1762" s="23"/>
      <c r="K1762" s="27"/>
      <c r="L1762" s="23"/>
      <c r="M1762" s="23"/>
    </row>
    <row r="1763" spans="2:13" ht="15.75" customHeight="1" hidden="1" outlineLevel="2">
      <c r="B1763" s="34" t="s">
        <v>631</v>
      </c>
      <c r="C1763" s="34" t="s">
        <v>632</v>
      </c>
      <c r="D1763" s="15">
        <v>42985</v>
      </c>
      <c r="E1763" s="16" t="s">
        <v>40</v>
      </c>
      <c r="F1763" s="17">
        <v>40</v>
      </c>
      <c r="G1763" s="18" t="e">
        <f>ROUNDUP(DATEDIF(D1763,$B$162,"d")/7,0)</f>
        <v>#VALUE!</v>
      </c>
      <c r="H1763" s="19">
        <v>13536146</v>
      </c>
      <c r="I1763" s="19">
        <v>9971</v>
      </c>
      <c r="J1763" s="19"/>
      <c r="K1763" s="20">
        <f aca="true" t="shared" si="259" ref="K1763:K1774">IF(J1763&lt;&gt;0,-(J1763-H1763)/J1763,"")</f>
        <v>0</v>
      </c>
      <c r="L1763" s="19">
        <v>13536146</v>
      </c>
      <c r="M1763" s="19">
        <v>9971</v>
      </c>
    </row>
    <row r="1764" spans="2:13" ht="15.75" customHeight="1" hidden="1" outlineLevel="2">
      <c r="B1764" s="34" t="s">
        <v>631</v>
      </c>
      <c r="C1764" s="34" t="s">
        <v>632</v>
      </c>
      <c r="D1764" s="15">
        <v>42985</v>
      </c>
      <c r="E1764" s="16" t="s">
        <v>40</v>
      </c>
      <c r="F1764" s="17">
        <v>40</v>
      </c>
      <c r="G1764" s="18" t="e">
        <f>ROUNDUP(DATEDIF(D1764,$B$169,"d")/7,0)</f>
        <v>#VALUE!</v>
      </c>
      <c r="H1764" s="19">
        <v>13676508</v>
      </c>
      <c r="I1764" s="19">
        <v>10047</v>
      </c>
      <c r="J1764" s="19">
        <v>13536146</v>
      </c>
      <c r="K1764" s="20">
        <f t="shared" si="259"/>
        <v>0.010369421251809783</v>
      </c>
      <c r="L1764" s="19">
        <v>27212654</v>
      </c>
      <c r="M1764" s="19">
        <v>20018</v>
      </c>
    </row>
    <row r="1765" spans="2:13" ht="15.75" customHeight="1" hidden="1" outlineLevel="2">
      <c r="B1765" s="34" t="s">
        <v>631</v>
      </c>
      <c r="C1765" s="34" t="s">
        <v>632</v>
      </c>
      <c r="D1765" s="15">
        <v>42985</v>
      </c>
      <c r="E1765" s="16" t="s">
        <v>40</v>
      </c>
      <c r="F1765" s="17">
        <v>40</v>
      </c>
      <c r="G1765" s="18" t="e">
        <f>ROUNDUP(DATEDIF(D1765,$B$178,"d")/7,0)</f>
        <v>#VALUE!</v>
      </c>
      <c r="H1765" s="19">
        <v>9363215</v>
      </c>
      <c r="I1765" s="19">
        <v>6843</v>
      </c>
      <c r="J1765" s="19">
        <v>13676508</v>
      </c>
      <c r="K1765" s="20">
        <f t="shared" si="259"/>
        <v>-0.31537970072477567</v>
      </c>
      <c r="L1765" s="82">
        <v>36575869</v>
      </c>
      <c r="M1765" s="42">
        <v>26861</v>
      </c>
    </row>
    <row r="1766" spans="2:13" ht="15.75" customHeight="1" hidden="1" outlineLevel="2">
      <c r="B1766" s="34" t="s">
        <v>631</v>
      </c>
      <c r="C1766" s="34" t="s">
        <v>632</v>
      </c>
      <c r="D1766" s="15">
        <v>42985</v>
      </c>
      <c r="E1766" s="16" t="s">
        <v>40</v>
      </c>
      <c r="F1766" s="17">
        <v>40</v>
      </c>
      <c r="G1766" s="18" t="e">
        <f>ROUNDUP(DATEDIF(D1766,$B$186,"d")/7,0)</f>
        <v>#VALUE!</v>
      </c>
      <c r="H1766" s="19">
        <v>6003026</v>
      </c>
      <c r="I1766" s="19">
        <v>4658</v>
      </c>
      <c r="J1766" s="19">
        <v>9363215</v>
      </c>
      <c r="K1766" s="20">
        <f t="shared" si="259"/>
        <v>-0.358871285130161</v>
      </c>
      <c r="L1766" s="19">
        <v>42479175</v>
      </c>
      <c r="M1766" s="19">
        <v>31519</v>
      </c>
    </row>
    <row r="1767" spans="2:13" ht="15.75" customHeight="1" hidden="1" outlineLevel="2">
      <c r="B1767" s="34" t="s">
        <v>631</v>
      </c>
      <c r="C1767" s="34" t="s">
        <v>632</v>
      </c>
      <c r="D1767" s="15">
        <v>42985</v>
      </c>
      <c r="E1767" s="16" t="s">
        <v>40</v>
      </c>
      <c r="F1767" s="17">
        <v>40</v>
      </c>
      <c r="G1767" s="18" t="e">
        <f>ROUNDUP(DATEDIF(D1767,$B$194,"d")/7,0)</f>
        <v>#VALUE!</v>
      </c>
      <c r="H1767" s="19">
        <v>7482770</v>
      </c>
      <c r="I1767" s="19">
        <v>5866</v>
      </c>
      <c r="J1767" s="19">
        <v>6003026</v>
      </c>
      <c r="K1767" s="20">
        <f t="shared" si="259"/>
        <v>0.2464996819937145</v>
      </c>
      <c r="L1767" s="19">
        <v>49971945</v>
      </c>
      <c r="M1767" s="19">
        <v>37395</v>
      </c>
    </row>
    <row r="1768" spans="2:13" ht="15.75" customHeight="1" hidden="1" outlineLevel="2">
      <c r="B1768" s="34" t="s">
        <v>631</v>
      </c>
      <c r="C1768" s="34" t="s">
        <v>632</v>
      </c>
      <c r="D1768" s="15">
        <v>42985</v>
      </c>
      <c r="E1768" s="16" t="s">
        <v>40</v>
      </c>
      <c r="F1768" s="17">
        <v>40</v>
      </c>
      <c r="G1768" s="18" t="e">
        <f>ROUNDUP(DATEDIF(D1768,$B$197,"d")/7,0)</f>
        <v>#VALUE!</v>
      </c>
      <c r="H1768" s="19">
        <v>4205590</v>
      </c>
      <c r="I1768" s="19">
        <v>3326</v>
      </c>
      <c r="J1768" s="19">
        <v>7482770</v>
      </c>
      <c r="K1768" s="20">
        <f t="shared" si="259"/>
        <v>-0.4379634814380236</v>
      </c>
      <c r="L1768" s="19">
        <v>54177535</v>
      </c>
      <c r="M1768" s="19">
        <v>40721</v>
      </c>
    </row>
    <row r="1769" spans="2:13" ht="15.75" customHeight="1" hidden="1" outlineLevel="2">
      <c r="B1769" s="34" t="s">
        <v>631</v>
      </c>
      <c r="C1769" s="34" t="s">
        <v>632</v>
      </c>
      <c r="D1769" s="15">
        <v>42985</v>
      </c>
      <c r="E1769" s="16" t="s">
        <v>40</v>
      </c>
      <c r="F1769" s="17">
        <v>40</v>
      </c>
      <c r="G1769" s="18" t="e">
        <f>ROUNDUP(DATEDIF(D1769,$B$207,"d")/7,0)</f>
        <v>#VALUE!</v>
      </c>
      <c r="H1769" s="19">
        <v>9604970</v>
      </c>
      <c r="I1769" s="19">
        <v>7330</v>
      </c>
      <c r="J1769" s="19">
        <v>4205590</v>
      </c>
      <c r="K1769" s="20">
        <f t="shared" si="259"/>
        <v>1.2838579129206604</v>
      </c>
      <c r="L1769" s="19">
        <v>63782505</v>
      </c>
      <c r="M1769" s="19">
        <v>48051</v>
      </c>
    </row>
    <row r="1770" spans="2:13" ht="15.75" customHeight="1" hidden="1" outlineLevel="2">
      <c r="B1770" s="34" t="s">
        <v>631</v>
      </c>
      <c r="C1770" s="34" t="s">
        <v>632</v>
      </c>
      <c r="D1770" s="15">
        <v>42985</v>
      </c>
      <c r="E1770" s="16" t="s">
        <v>40</v>
      </c>
      <c r="F1770" s="17">
        <v>40</v>
      </c>
      <c r="G1770" s="18" t="e">
        <f>ROUNDUP(DATEDIF(D1770,$B$208,"d")/7,0)</f>
        <v>#VALUE!</v>
      </c>
      <c r="H1770" s="19">
        <v>9206215</v>
      </c>
      <c r="I1770" s="19">
        <v>8690</v>
      </c>
      <c r="J1770" s="19">
        <v>9604970</v>
      </c>
      <c r="K1770" s="20">
        <f t="shared" si="259"/>
        <v>-0.04151548625347086</v>
      </c>
      <c r="L1770" s="19">
        <v>72988720</v>
      </c>
      <c r="M1770" s="19">
        <v>56741</v>
      </c>
    </row>
    <row r="1771" spans="2:13" ht="15.75" customHeight="1" hidden="1" outlineLevel="2">
      <c r="B1771" s="34" t="s">
        <v>631</v>
      </c>
      <c r="C1771" s="34" t="s">
        <v>632</v>
      </c>
      <c r="D1771" s="15">
        <v>42985</v>
      </c>
      <c r="E1771" s="16" t="s">
        <v>40</v>
      </c>
      <c r="F1771" s="17">
        <v>40</v>
      </c>
      <c r="G1771" s="18" t="e">
        <f>ROUNDUP(DATEDIF(D1771,$B$213,"d")/7,0)</f>
        <v>#VALUE!</v>
      </c>
      <c r="H1771" s="19">
        <v>4975455</v>
      </c>
      <c r="I1771" s="19">
        <v>3989</v>
      </c>
      <c r="J1771" s="19">
        <v>9206215</v>
      </c>
      <c r="K1771" s="20">
        <f t="shared" si="259"/>
        <v>-0.459554768164767</v>
      </c>
      <c r="L1771" s="19">
        <v>77996195</v>
      </c>
      <c r="M1771" s="19">
        <v>60768</v>
      </c>
    </row>
    <row r="1772" spans="2:13" ht="15.75" customHeight="1" hidden="1" outlineLevel="2">
      <c r="B1772" s="34" t="s">
        <v>631</v>
      </c>
      <c r="C1772" s="34" t="s">
        <v>632</v>
      </c>
      <c r="D1772" s="15">
        <v>42985</v>
      </c>
      <c r="E1772" s="16" t="s">
        <v>40</v>
      </c>
      <c r="F1772" s="17">
        <v>40</v>
      </c>
      <c r="G1772" s="18" t="e">
        <f>ROUNDUP(DATEDIF(D1772,$B$219,"d")/7,0)</f>
        <v>#VALUE!</v>
      </c>
      <c r="H1772" s="19">
        <v>2602520</v>
      </c>
      <c r="I1772" s="19">
        <v>2172</v>
      </c>
      <c r="J1772" s="19">
        <v>4975455</v>
      </c>
      <c r="K1772" s="20">
        <f t="shared" si="259"/>
        <v>-0.47692824073376205</v>
      </c>
      <c r="L1772" s="19">
        <v>80567215</v>
      </c>
      <c r="M1772" s="19">
        <v>62904</v>
      </c>
    </row>
    <row r="1773" spans="2:13" ht="15.75" customHeight="1" hidden="1" outlineLevel="2">
      <c r="B1773" s="34" t="s">
        <v>631</v>
      </c>
      <c r="C1773" s="34" t="s">
        <v>632</v>
      </c>
      <c r="D1773" s="15">
        <v>42985</v>
      </c>
      <c r="E1773" s="16" t="s">
        <v>40</v>
      </c>
      <c r="F1773" s="17">
        <v>40</v>
      </c>
      <c r="G1773" s="18" t="e">
        <f>ROUNDUP(DATEDIF(D1773,$B$222,"d")/7,0)</f>
        <v>#VALUE!</v>
      </c>
      <c r="H1773" s="19">
        <v>2907160</v>
      </c>
      <c r="I1773" s="19">
        <v>2444</v>
      </c>
      <c r="J1773" s="19">
        <v>2602520</v>
      </c>
      <c r="K1773" s="20">
        <f t="shared" si="259"/>
        <v>0.11705577670872847</v>
      </c>
      <c r="L1773" s="19">
        <v>83474375</v>
      </c>
      <c r="M1773" s="19">
        <v>65348</v>
      </c>
    </row>
    <row r="1774" spans="2:13" ht="15.75" customHeight="1" hidden="1" outlineLevel="2">
      <c r="B1774" s="34" t="s">
        <v>631</v>
      </c>
      <c r="C1774" s="34" t="s">
        <v>632</v>
      </c>
      <c r="D1774" s="15">
        <v>42985</v>
      </c>
      <c r="E1774" s="16" t="s">
        <v>40</v>
      </c>
      <c r="F1774" s="17">
        <v>40</v>
      </c>
      <c r="G1774" s="18" t="e">
        <f>ROUNDUP(DATEDIF(D1774,$B$226,"d")/7,0)</f>
        <v>#VALUE!</v>
      </c>
      <c r="H1774" s="19">
        <v>1572520</v>
      </c>
      <c r="I1774" s="19">
        <v>1239</v>
      </c>
      <c r="J1774" s="19">
        <v>2907160</v>
      </c>
      <c r="K1774" s="20">
        <f t="shared" si="259"/>
        <v>-0.4590872191417053</v>
      </c>
      <c r="L1774" s="19">
        <v>85046895</v>
      </c>
      <c r="M1774" s="19">
        <v>66587</v>
      </c>
    </row>
    <row r="1775" spans="1:13" s="28" customFormat="1" ht="15.75" customHeight="1" hidden="1" outlineLevel="1">
      <c r="A1775" s="28">
        <v>1</v>
      </c>
      <c r="B1775" s="37" t="s">
        <v>633</v>
      </c>
      <c r="C1775" s="37"/>
      <c r="D1775" s="23"/>
      <c r="E1775" s="24"/>
      <c r="F1775" s="25"/>
      <c r="G1775" s="26"/>
      <c r="H1775" s="23">
        <f>SUBTOTAL(9,'2017.01.02. - 2017.12.31.  alapadatok'!$H$1763:$H$1774)</f>
        <v>85136095</v>
      </c>
      <c r="I1775" s="23">
        <f>SUBTOTAL(9,'2017.01.02. - 2017.12.31.  alapadatok'!$I$1763:$I$1774)</f>
        <v>66575</v>
      </c>
      <c r="J1775" s="23"/>
      <c r="K1775" s="27"/>
      <c r="L1775" s="23"/>
      <c r="M1775" s="23"/>
    </row>
    <row r="1776" spans="2:13" ht="15.75" customHeight="1" hidden="1" outlineLevel="2">
      <c r="B1776" s="34" t="s">
        <v>634</v>
      </c>
      <c r="C1776" s="34" t="s">
        <v>635</v>
      </c>
      <c r="D1776" s="15">
        <v>42768</v>
      </c>
      <c r="E1776" s="16" t="s">
        <v>18</v>
      </c>
      <c r="F1776" s="17">
        <v>4</v>
      </c>
      <c r="G1776" s="18" t="e">
        <f>ROUNDUP(DATEDIF(D1776,$B$67,"d")/7,0)</f>
        <v>#VALUE!</v>
      </c>
      <c r="H1776" s="19">
        <v>517760</v>
      </c>
      <c r="I1776" s="19">
        <v>424</v>
      </c>
      <c r="J1776" s="19"/>
      <c r="K1776" s="20">
        <f aca="true" t="shared" si="260" ref="K1776:K1779">IF(J1776&lt;&gt;0,-(J1776-H1776)/J1776,"")</f>
        <v>0</v>
      </c>
      <c r="L1776" s="19">
        <v>517760</v>
      </c>
      <c r="M1776" s="19">
        <v>424</v>
      </c>
    </row>
    <row r="1777" spans="2:13" ht="15.75" customHeight="1" hidden="1" outlineLevel="2">
      <c r="B1777" s="34" t="s">
        <v>634</v>
      </c>
      <c r="C1777" s="34" t="s">
        <v>635</v>
      </c>
      <c r="D1777" s="15">
        <v>42768</v>
      </c>
      <c r="E1777" s="16" t="s">
        <v>18</v>
      </c>
      <c r="F1777" s="17">
        <v>4</v>
      </c>
      <c r="G1777" s="18" t="e">
        <f>ROUNDUP(DATEDIF(D1777,$B$65,"d")/7,0)</f>
        <v>#VALUE!</v>
      </c>
      <c r="H1777" s="19">
        <v>249750</v>
      </c>
      <c r="I1777" s="19">
        <v>185</v>
      </c>
      <c r="J1777" s="19">
        <v>517760</v>
      </c>
      <c r="K1777" s="20">
        <f t="shared" si="260"/>
        <v>-0.517633652657602</v>
      </c>
      <c r="L1777" s="19">
        <v>767480</v>
      </c>
      <c r="M1777" s="19">
        <v>599</v>
      </c>
    </row>
    <row r="1778" spans="2:13" ht="15.75" customHeight="1" hidden="1" outlineLevel="2">
      <c r="B1778" s="34" t="s">
        <v>634</v>
      </c>
      <c r="C1778" s="34" t="s">
        <v>635</v>
      </c>
      <c r="D1778" s="15">
        <v>42768</v>
      </c>
      <c r="E1778" s="16" t="s">
        <v>18</v>
      </c>
      <c r="F1778" s="17">
        <v>4</v>
      </c>
      <c r="G1778" s="18" t="e">
        <f>ROUNDUP(DATEDIF(D1778,$B$74,"d")/7,0)</f>
        <v>#VALUE!</v>
      </c>
      <c r="H1778" s="19">
        <v>120500</v>
      </c>
      <c r="I1778" s="19">
        <v>87</v>
      </c>
      <c r="J1778" s="19">
        <v>249750</v>
      </c>
      <c r="K1778" s="20">
        <f t="shared" si="260"/>
        <v>-0.5175175175175175</v>
      </c>
      <c r="L1778" s="19">
        <v>887980</v>
      </c>
      <c r="M1778" s="19">
        <v>686</v>
      </c>
    </row>
    <row r="1779" spans="2:13" ht="15.75" customHeight="1" hidden="1" outlineLevel="2">
      <c r="B1779" s="34" t="s">
        <v>634</v>
      </c>
      <c r="C1779" s="34" t="s">
        <v>635</v>
      </c>
      <c r="D1779" s="15">
        <v>42768</v>
      </c>
      <c r="E1779" s="16" t="s">
        <v>18</v>
      </c>
      <c r="F1779" s="17">
        <v>4</v>
      </c>
      <c r="G1779" s="18" t="e">
        <f>ROUNDUP(DATEDIF(D1779,$B$82,"d")/7,0)</f>
        <v>#VALUE!</v>
      </c>
      <c r="H1779" s="19">
        <v>9650</v>
      </c>
      <c r="I1779" s="19">
        <v>10</v>
      </c>
      <c r="J1779" s="19">
        <v>120500</v>
      </c>
      <c r="K1779" s="20">
        <f t="shared" si="260"/>
        <v>-0.9199170124481327</v>
      </c>
      <c r="L1779" s="19">
        <v>897630</v>
      </c>
      <c r="M1779" s="19">
        <v>696</v>
      </c>
    </row>
    <row r="1780" spans="1:13" s="28" customFormat="1" ht="15.75" customHeight="1" hidden="1" outlineLevel="1">
      <c r="A1780" s="28">
        <v>1</v>
      </c>
      <c r="B1780" s="37" t="s">
        <v>636</v>
      </c>
      <c r="C1780" s="37"/>
      <c r="D1780" s="23"/>
      <c r="E1780" s="24"/>
      <c r="F1780" s="25"/>
      <c r="G1780" s="26"/>
      <c r="H1780" s="23">
        <f>SUBTOTAL(9,'2017.01.02. - 2017.12.31.  alapadatok'!$H$1776:$H$1779)</f>
        <v>897660</v>
      </c>
      <c r="I1780" s="23">
        <f>SUBTOTAL(9,'2017.01.02. - 2017.12.31.  alapadatok'!$I$1776:$I$1779)</f>
        <v>706</v>
      </c>
      <c r="J1780" s="23"/>
      <c r="K1780" s="27"/>
      <c r="L1780" s="23"/>
      <c r="M1780" s="23"/>
    </row>
    <row r="1781" spans="2:13" ht="15.75" customHeight="1" hidden="1" outlineLevel="2">
      <c r="B1781" s="34" t="s">
        <v>637</v>
      </c>
      <c r="C1781" s="34" t="s">
        <v>638</v>
      </c>
      <c r="D1781" s="15">
        <v>43076</v>
      </c>
      <c r="E1781" s="16" t="s">
        <v>18</v>
      </c>
      <c r="F1781" s="17">
        <v>1</v>
      </c>
      <c r="G1781" s="18"/>
      <c r="H1781" s="19">
        <v>17400</v>
      </c>
      <c r="I1781" s="19">
        <v>18</v>
      </c>
      <c r="J1781" s="19"/>
      <c r="K1781" s="20"/>
      <c r="L1781" s="19">
        <v>17400</v>
      </c>
      <c r="M1781" s="19">
        <v>18</v>
      </c>
    </row>
    <row r="1782" spans="1:13" s="28" customFormat="1" ht="15.75" customHeight="1" hidden="1" outlineLevel="1">
      <c r="A1782" s="28">
        <v>1</v>
      </c>
      <c r="B1782" s="37" t="s">
        <v>639</v>
      </c>
      <c r="C1782" s="37"/>
      <c r="D1782" s="23"/>
      <c r="E1782" s="24"/>
      <c r="F1782" s="25"/>
      <c r="G1782" s="26"/>
      <c r="H1782" s="23">
        <f>SUBTOTAL(9,'2017.01.02. - 2017.12.31.  alapadatok'!$H$1781:$H$1781)</f>
        <v>17400</v>
      </c>
      <c r="I1782" s="23">
        <f>SUBTOTAL(9,'2017.01.02. - 2017.12.31.  alapadatok'!$I$1781:$I$1781)</f>
        <v>18</v>
      </c>
      <c r="J1782" s="23"/>
      <c r="K1782" s="27"/>
      <c r="L1782" s="23"/>
      <c r="M1782" s="23"/>
    </row>
    <row r="1783" spans="2:13" ht="15.75" customHeight="1" hidden="1" outlineLevel="2">
      <c r="B1783" s="34" t="s">
        <v>640</v>
      </c>
      <c r="C1783" s="34" t="s">
        <v>641</v>
      </c>
      <c r="D1783" s="15">
        <v>42803</v>
      </c>
      <c r="E1783" s="16" t="s">
        <v>33</v>
      </c>
      <c r="F1783" s="17"/>
      <c r="G1783" s="18" t="e">
        <f>ROUNDUP(DATEDIF(D1783,$B$73,"d")/7,0)</f>
        <v>#VALUE!</v>
      </c>
      <c r="H1783" s="19">
        <v>4591365</v>
      </c>
      <c r="I1783" s="19">
        <v>3556</v>
      </c>
      <c r="J1783" s="19"/>
      <c r="K1783" s="20">
        <f>IF(J1783&lt;&gt;0,-(J1783-H1783)/J1783,"")</f>
        <v>0</v>
      </c>
      <c r="L1783" s="19">
        <v>4591365</v>
      </c>
      <c r="M1783" s="19">
        <v>3556</v>
      </c>
    </row>
    <row r="1784" spans="1:13" s="28" customFormat="1" ht="15.75" customHeight="1" hidden="1" outlineLevel="1">
      <c r="A1784" s="28">
        <v>1</v>
      </c>
      <c r="B1784" s="37" t="s">
        <v>642</v>
      </c>
      <c r="C1784" s="37"/>
      <c r="D1784" s="23"/>
      <c r="E1784" s="24"/>
      <c r="F1784" s="25"/>
      <c r="G1784" s="26"/>
      <c r="H1784" s="23">
        <f>SUBTOTAL(9,'2017.01.02. - 2017.12.31.  alapadatok'!$H$1783:$H$1783)</f>
        <v>4591365</v>
      </c>
      <c r="I1784" s="23">
        <f>SUBTOTAL(9,'2017.01.02. - 2017.12.31.  alapadatok'!$I$1783:$I$1783)</f>
        <v>3556</v>
      </c>
      <c r="J1784" s="23"/>
      <c r="K1784" s="27"/>
      <c r="L1784" s="23"/>
      <c r="M1784" s="23"/>
    </row>
    <row r="1785" spans="2:13" ht="15.75" customHeight="1" hidden="1" outlineLevel="2">
      <c r="B1785" s="34" t="s">
        <v>643</v>
      </c>
      <c r="C1785" s="34" t="s">
        <v>644</v>
      </c>
      <c r="D1785" s="15">
        <v>42824</v>
      </c>
      <c r="E1785" s="16" t="s">
        <v>77</v>
      </c>
      <c r="F1785" s="17">
        <v>30</v>
      </c>
      <c r="G1785" s="18" t="e">
        <f>ROUNDUP(DATEDIF(D1785,$B$85,"d")/7,0)</f>
        <v>#VALUE!</v>
      </c>
      <c r="H1785" s="19">
        <v>7161718</v>
      </c>
      <c r="I1785" s="19">
        <v>5060</v>
      </c>
      <c r="J1785" s="19"/>
      <c r="K1785" s="20">
        <f aca="true" t="shared" si="261" ref="K1785:K1791">IF(J1785&lt;&gt;0,-(J1785-H1785)/J1785,"")</f>
        <v>0</v>
      </c>
      <c r="L1785" s="19">
        <v>7161718</v>
      </c>
      <c r="M1785" s="19">
        <v>5060</v>
      </c>
    </row>
    <row r="1786" spans="2:13" ht="15.75" customHeight="1" hidden="1" outlineLevel="2">
      <c r="B1786" s="34" t="s">
        <v>643</v>
      </c>
      <c r="C1786" s="34" t="s">
        <v>644</v>
      </c>
      <c r="D1786" s="15">
        <v>42824</v>
      </c>
      <c r="E1786" s="16" t="s">
        <v>77</v>
      </c>
      <c r="F1786" s="17">
        <v>30</v>
      </c>
      <c r="G1786" s="18" t="e">
        <f>ROUNDUP(DATEDIF(D1786,$B$71,"d")/7,0)</f>
        <v>#VALUE!</v>
      </c>
      <c r="H1786" s="19">
        <v>4803120</v>
      </c>
      <c r="I1786" s="19">
        <v>3949</v>
      </c>
      <c r="J1786" s="19">
        <v>7161718</v>
      </c>
      <c r="K1786" s="20">
        <f t="shared" si="261"/>
        <v>-0.3293341067045645</v>
      </c>
      <c r="L1786" s="19">
        <v>11959283</v>
      </c>
      <c r="M1786" s="19">
        <v>9007</v>
      </c>
    </row>
    <row r="1787" spans="2:13" ht="15.75" customHeight="1" hidden="1" outlineLevel="2">
      <c r="B1787" s="34" t="s">
        <v>643</v>
      </c>
      <c r="C1787" s="34" t="s">
        <v>644</v>
      </c>
      <c r="D1787" s="15">
        <v>42824</v>
      </c>
      <c r="E1787" s="16" t="s">
        <v>77</v>
      </c>
      <c r="F1787" s="17">
        <v>30</v>
      </c>
      <c r="G1787" s="18" t="e">
        <f>ROUNDUP(DATEDIF(D1787,$B$77,"d")/7,0)</f>
        <v>#VALUE!</v>
      </c>
      <c r="H1787" s="19">
        <v>1444550</v>
      </c>
      <c r="I1787" s="19">
        <v>1057</v>
      </c>
      <c r="J1787" s="19">
        <v>4803120</v>
      </c>
      <c r="K1787" s="20">
        <f t="shared" si="261"/>
        <v>-0.699247572411266</v>
      </c>
      <c r="L1787" s="19">
        <v>134428133</v>
      </c>
      <c r="M1787" s="19">
        <v>10084</v>
      </c>
    </row>
    <row r="1788" spans="2:13" ht="15.75" customHeight="1" hidden="1" outlineLevel="2">
      <c r="B1788" s="34" t="s">
        <v>643</v>
      </c>
      <c r="C1788" s="34" t="s">
        <v>644</v>
      </c>
      <c r="D1788" s="15">
        <v>42824</v>
      </c>
      <c r="E1788" s="16" t="s">
        <v>77</v>
      </c>
      <c r="F1788" s="17">
        <v>30</v>
      </c>
      <c r="G1788" s="18" t="e">
        <f>ROUNDUP(DATEDIF(D1788,$B$82,"d")/7,0)</f>
        <v>#VALUE!</v>
      </c>
      <c r="H1788" s="19">
        <v>256750</v>
      </c>
      <c r="I1788" s="19">
        <v>256</v>
      </c>
      <c r="J1788" s="19">
        <v>1444550</v>
      </c>
      <c r="K1788" s="20">
        <f t="shared" si="261"/>
        <v>-0.8222629884739192</v>
      </c>
      <c r="L1788" s="19">
        <v>13684883</v>
      </c>
      <c r="M1788" s="19">
        <v>10340</v>
      </c>
    </row>
    <row r="1789" spans="2:13" ht="15.75" customHeight="1" hidden="1" outlineLevel="2">
      <c r="B1789" s="34" t="s">
        <v>643</v>
      </c>
      <c r="C1789" s="34" t="s">
        <v>644</v>
      </c>
      <c r="D1789" s="15">
        <v>42824</v>
      </c>
      <c r="E1789" s="16" t="s">
        <v>77</v>
      </c>
      <c r="F1789" s="17">
        <v>30</v>
      </c>
      <c r="G1789" s="18" t="e">
        <f>ROUNDUP(DATEDIF(D1789,$B$89,"d")/7,0)</f>
        <v>#VALUE!</v>
      </c>
      <c r="H1789" s="19">
        <v>284730</v>
      </c>
      <c r="I1789" s="19">
        <v>333</v>
      </c>
      <c r="J1789" s="19">
        <v>256750</v>
      </c>
      <c r="K1789" s="20">
        <f t="shared" si="261"/>
        <v>0.10897760467380721</v>
      </c>
      <c r="L1789" s="19">
        <v>13969613</v>
      </c>
      <c r="M1789" s="19">
        <v>10673</v>
      </c>
    </row>
    <row r="1790" spans="2:13" ht="15.75" customHeight="1" hidden="1" outlineLevel="2">
      <c r="B1790" s="34" t="s">
        <v>643</v>
      </c>
      <c r="C1790" s="34" t="s">
        <v>644</v>
      </c>
      <c r="D1790" s="15">
        <v>42824</v>
      </c>
      <c r="E1790" s="16" t="s">
        <v>77</v>
      </c>
      <c r="F1790" s="17">
        <v>30</v>
      </c>
      <c r="G1790" s="18" t="e">
        <f>ROUNDUP(DATEDIF(D1790,$B$91,"d")/7,0)</f>
        <v>#VALUE!</v>
      </c>
      <c r="H1790" s="19">
        <v>23400</v>
      </c>
      <c r="I1790" s="19">
        <v>36</v>
      </c>
      <c r="J1790" s="19">
        <v>284730</v>
      </c>
      <c r="K1790" s="20">
        <f t="shared" si="261"/>
        <v>-0.9178168791486672</v>
      </c>
      <c r="L1790" s="19">
        <v>13993013</v>
      </c>
      <c r="M1790" s="19">
        <v>10709</v>
      </c>
    </row>
    <row r="1791" spans="2:13" ht="15.75" customHeight="1" hidden="1" outlineLevel="2">
      <c r="B1791" s="34" t="s">
        <v>643</v>
      </c>
      <c r="C1791" s="34" t="s">
        <v>644</v>
      </c>
      <c r="D1791" s="15">
        <v>42824</v>
      </c>
      <c r="E1791" s="16" t="s">
        <v>77</v>
      </c>
      <c r="F1791" s="17">
        <v>30</v>
      </c>
      <c r="G1791" s="18" t="e">
        <f>ROUNDUP(DATEDIF(D1791,$B$98,"d")/7,0)</f>
        <v>#VALUE!</v>
      </c>
      <c r="H1791" s="19">
        <v>13000</v>
      </c>
      <c r="I1791" s="19">
        <v>12</v>
      </c>
      <c r="J1791" s="19"/>
      <c r="K1791" s="20">
        <f t="shared" si="261"/>
        <v>0</v>
      </c>
      <c r="L1791" s="19">
        <v>14005563</v>
      </c>
      <c r="M1791" s="19">
        <v>10721</v>
      </c>
    </row>
    <row r="1792" spans="1:13" s="28" customFormat="1" ht="15.75" customHeight="1" hidden="1" outlineLevel="1">
      <c r="A1792" s="28">
        <v>1</v>
      </c>
      <c r="B1792" s="37" t="s">
        <v>645</v>
      </c>
      <c r="C1792" s="37"/>
      <c r="D1792" s="23"/>
      <c r="E1792" s="24"/>
      <c r="F1792" s="25"/>
      <c r="G1792" s="26"/>
      <c r="H1792" s="23">
        <f>SUBTOTAL(9,'2017.01.02. - 2017.12.31.  alapadatok'!$H$1785:$H$1791)</f>
        <v>13987268</v>
      </c>
      <c r="I1792" s="23">
        <f>SUBTOTAL(9,'2017.01.02. - 2017.12.31.  alapadatok'!$I$1785:$I$1791)</f>
        <v>10703</v>
      </c>
      <c r="J1792" s="23"/>
      <c r="K1792" s="27"/>
      <c r="L1792" s="23"/>
      <c r="M1792" s="23"/>
    </row>
    <row r="1793" spans="2:13" ht="15.75" customHeight="1" hidden="1" outlineLevel="2">
      <c r="B1793" s="34" t="s">
        <v>646</v>
      </c>
      <c r="C1793" s="34" t="s">
        <v>647</v>
      </c>
      <c r="D1793" s="15">
        <v>43041</v>
      </c>
      <c r="E1793" s="16" t="s">
        <v>60</v>
      </c>
      <c r="F1793" s="17"/>
      <c r="G1793" s="18" t="e">
        <f>ROUNDUP(DATEDIF(D1793,$B$213,"d")/7,0)</f>
        <v>#VALUE!</v>
      </c>
      <c r="H1793" s="19">
        <v>301120269</v>
      </c>
      <c r="I1793" s="19">
        <v>202816</v>
      </c>
      <c r="J1793" s="19"/>
      <c r="K1793" s="20">
        <f aca="true" t="shared" si="262" ref="K1793:K1801">IF(J1793&lt;&gt;0,-(J1793-H1793)/J1793,"")</f>
        <v>0</v>
      </c>
      <c r="L1793" s="19">
        <v>301120269</v>
      </c>
      <c r="M1793" s="19">
        <v>202816</v>
      </c>
    </row>
    <row r="1794" spans="2:13" ht="15.75" customHeight="1" hidden="1" outlineLevel="2">
      <c r="B1794" s="34" t="s">
        <v>646</v>
      </c>
      <c r="C1794" s="34" t="s">
        <v>647</v>
      </c>
      <c r="D1794" s="15">
        <v>43041</v>
      </c>
      <c r="E1794" s="16" t="s">
        <v>60</v>
      </c>
      <c r="F1794" s="17"/>
      <c r="G1794" s="18" t="e">
        <f>ROUNDUP(DATEDIF(D1794,$B$219,"d")/7,0)</f>
        <v>#VALUE!</v>
      </c>
      <c r="H1794" s="19">
        <v>131007341</v>
      </c>
      <c r="I1794" s="19">
        <v>84861</v>
      </c>
      <c r="J1794" s="19">
        <v>301120269</v>
      </c>
      <c r="K1794" s="20">
        <f t="shared" si="262"/>
        <v>-0.564933501703268</v>
      </c>
      <c r="L1794" s="19">
        <v>432856530</v>
      </c>
      <c r="M1794" s="19">
        <v>288190</v>
      </c>
    </row>
    <row r="1795" spans="2:13" ht="15.75" customHeight="1" hidden="1" outlineLevel="2">
      <c r="B1795" s="34" t="s">
        <v>646</v>
      </c>
      <c r="C1795" s="34" t="s">
        <v>647</v>
      </c>
      <c r="D1795" s="15">
        <v>43041</v>
      </c>
      <c r="E1795" s="16" t="s">
        <v>60</v>
      </c>
      <c r="F1795" s="17"/>
      <c r="G1795" s="18" t="e">
        <f>ROUNDUP(DATEDIF(D1795,$B$222,"d")/7,0)</f>
        <v>#VALUE!</v>
      </c>
      <c r="H1795" s="19">
        <v>55789288</v>
      </c>
      <c r="I1795" s="19">
        <v>37283</v>
      </c>
      <c r="J1795" s="19">
        <v>131007341</v>
      </c>
      <c r="K1795" s="20">
        <f t="shared" si="262"/>
        <v>-0.5741514362924136</v>
      </c>
      <c r="L1795" s="19">
        <v>488739864</v>
      </c>
      <c r="M1795" s="19">
        <v>325606</v>
      </c>
    </row>
    <row r="1796" spans="2:13" ht="15.75" customHeight="1" hidden="1" outlineLevel="2">
      <c r="B1796" s="34" t="s">
        <v>646</v>
      </c>
      <c r="C1796" s="34" t="s">
        <v>647</v>
      </c>
      <c r="D1796" s="15">
        <v>43041</v>
      </c>
      <c r="E1796" s="16" t="s">
        <v>60</v>
      </c>
      <c r="F1796" s="17"/>
      <c r="G1796" s="18" t="e">
        <f>ROUNDUP(DATEDIF(D1796,$B$226,"d")/7,0)</f>
        <v>#VALUE!</v>
      </c>
      <c r="H1796" s="19">
        <v>25964586</v>
      </c>
      <c r="I1796" s="19">
        <v>17280</v>
      </c>
      <c r="J1796" s="19">
        <v>55789288</v>
      </c>
      <c r="K1796" s="20">
        <f t="shared" si="262"/>
        <v>-0.5345954943895322</v>
      </c>
      <c r="L1796" s="19">
        <v>514704450</v>
      </c>
      <c r="M1796" s="19">
        <v>342886</v>
      </c>
    </row>
    <row r="1797" spans="2:13" ht="15.75" customHeight="1" hidden="1" outlineLevel="2">
      <c r="B1797" s="34" t="s">
        <v>646</v>
      </c>
      <c r="C1797" s="34" t="s">
        <v>647</v>
      </c>
      <c r="D1797" s="15">
        <v>43041</v>
      </c>
      <c r="E1797" s="16" t="s">
        <v>60</v>
      </c>
      <c r="F1797" s="17"/>
      <c r="G1797" s="18" t="e">
        <f>ROUNDUP(DATEDIF(D1797,$B$227,"d")/7,0)</f>
        <v>#VALUE!</v>
      </c>
      <c r="H1797" s="19">
        <v>17903285</v>
      </c>
      <c r="I1797" s="19">
        <v>11487</v>
      </c>
      <c r="J1797" s="19">
        <v>25964586</v>
      </c>
      <c r="K1797" s="20">
        <f t="shared" si="262"/>
        <v>-0.3104729264699233</v>
      </c>
      <c r="L1797" s="19">
        <v>532700615</v>
      </c>
      <c r="M1797" s="19">
        <v>354479</v>
      </c>
    </row>
    <row r="1798" spans="2:13" ht="15.75" customHeight="1" hidden="1" outlineLevel="2">
      <c r="B1798" s="34" t="s">
        <v>646</v>
      </c>
      <c r="C1798" s="34" t="s">
        <v>647</v>
      </c>
      <c r="D1798" s="15">
        <v>43041</v>
      </c>
      <c r="E1798" s="16" t="s">
        <v>60</v>
      </c>
      <c r="F1798" s="17"/>
      <c r="G1798" s="18" t="e">
        <f>ROUNDUP(DATEDIF(D1798,$B$232,"d")/7,0)</f>
        <v>#VALUE!</v>
      </c>
      <c r="H1798" s="19">
        <v>11461901</v>
      </c>
      <c r="I1798" s="19">
        <v>6996</v>
      </c>
      <c r="J1798" s="19">
        <v>17903285</v>
      </c>
      <c r="K1798" s="20">
        <f t="shared" si="262"/>
        <v>-0.35978782664745607</v>
      </c>
      <c r="L1798" s="19">
        <v>544162516</v>
      </c>
      <c r="M1798" s="19">
        <v>361475</v>
      </c>
    </row>
    <row r="1799" spans="2:13" ht="15.75" customHeight="1" hidden="1" outlineLevel="2">
      <c r="B1799" s="34" t="s">
        <v>646</v>
      </c>
      <c r="C1799" s="34" t="s">
        <v>647</v>
      </c>
      <c r="D1799" s="15">
        <v>43041</v>
      </c>
      <c r="E1799" s="16" t="s">
        <v>60</v>
      </c>
      <c r="F1799" s="17"/>
      <c r="G1799" s="18" t="e">
        <f>ROUNDUP(DATEDIF(D1799,$B$237,"d")/7,0)</f>
        <v>#VALUE!</v>
      </c>
      <c r="H1799" s="19">
        <v>4903080</v>
      </c>
      <c r="I1799" s="19">
        <v>3252</v>
      </c>
      <c r="J1799" s="19">
        <v>11461901</v>
      </c>
      <c r="K1799" s="20">
        <f t="shared" si="262"/>
        <v>-0.5722280274450111</v>
      </c>
      <c r="L1799" s="19">
        <v>551170177</v>
      </c>
      <c r="M1799" s="19">
        <v>366257</v>
      </c>
    </row>
    <row r="1800" spans="2:13" ht="15.75" customHeight="1" hidden="1" outlineLevel="2">
      <c r="B1800" s="30" t="s">
        <v>646</v>
      </c>
      <c r="C1800" s="30" t="s">
        <v>647</v>
      </c>
      <c r="D1800" s="15">
        <v>43041</v>
      </c>
      <c r="E1800" s="30" t="s">
        <v>60</v>
      </c>
      <c r="F1800" s="71"/>
      <c r="G1800" s="35" t="e">
        <f>ROUNDUP(DATEDIF(D1800,$B$239,"d")/7,0)</f>
        <v>#VALUE!</v>
      </c>
      <c r="H1800" s="19">
        <v>2080355</v>
      </c>
      <c r="I1800" s="19">
        <v>1333</v>
      </c>
      <c r="J1800" s="30">
        <v>4903080</v>
      </c>
      <c r="K1800" s="30">
        <f t="shared" si="262"/>
        <v>-0.5757044551587981</v>
      </c>
      <c r="L1800" s="30">
        <v>553269732</v>
      </c>
      <c r="M1800" s="30">
        <v>367602</v>
      </c>
    </row>
    <row r="1801" spans="2:13" ht="15.75" customHeight="1" hidden="1" outlineLevel="2">
      <c r="B1801" s="44" t="s">
        <v>646</v>
      </c>
      <c r="C1801" s="44" t="s">
        <v>647</v>
      </c>
      <c r="D1801" s="15">
        <v>43041</v>
      </c>
      <c r="E1801" s="16" t="s">
        <v>60</v>
      </c>
      <c r="F1801" s="61"/>
      <c r="G1801" s="18" t="e">
        <f>ROUNDUP(DATEDIF(D1801,$B$284,"d")/7,0)</f>
        <v>#VALUE!</v>
      </c>
      <c r="H1801" s="19">
        <v>583700</v>
      </c>
      <c r="I1801" s="19">
        <v>356</v>
      </c>
      <c r="J1801" s="19">
        <v>803635</v>
      </c>
      <c r="K1801" s="20">
        <f t="shared" si="262"/>
        <v>-0.2736752381367163</v>
      </c>
      <c r="L1801" s="32">
        <v>553899212</v>
      </c>
      <c r="M1801" s="32">
        <v>368000</v>
      </c>
    </row>
    <row r="1802" spans="1:13" s="28" customFormat="1" ht="15.75" customHeight="1" hidden="1" outlineLevel="1">
      <c r="A1802" s="28">
        <v>1</v>
      </c>
      <c r="B1802" s="46" t="s">
        <v>648</v>
      </c>
      <c r="C1802" s="46"/>
      <c r="D1802" s="23"/>
      <c r="E1802" s="24"/>
      <c r="F1802" s="25"/>
      <c r="G1802" s="26"/>
      <c r="H1802" s="23">
        <f>SUBTOTAL(9,'2017.01.02. - 2017.12.31.  alapadatok'!$H$1793:$H$1801)</f>
        <v>550813805</v>
      </c>
      <c r="I1802" s="23">
        <f>SUBTOTAL(9,'2017.01.02. - 2017.12.31.  alapadatok'!$I$1793:$I$1801)</f>
        <v>365664</v>
      </c>
      <c r="J1802" s="23"/>
      <c r="K1802" s="27"/>
      <c r="L1802" s="59"/>
      <c r="M1802" s="59"/>
    </row>
    <row r="1803" spans="2:13" ht="15.75" customHeight="1" hidden="1" outlineLevel="2">
      <c r="B1803" s="44" t="s">
        <v>649</v>
      </c>
      <c r="C1803" s="44" t="s">
        <v>650</v>
      </c>
      <c r="D1803" s="15">
        <v>42908</v>
      </c>
      <c r="E1803" s="16" t="s">
        <v>77</v>
      </c>
      <c r="F1803" s="61">
        <v>35</v>
      </c>
      <c r="G1803" s="18">
        <v>0</v>
      </c>
      <c r="H1803" s="19">
        <v>7791210</v>
      </c>
      <c r="I1803" s="19">
        <v>5020</v>
      </c>
      <c r="J1803" s="19"/>
      <c r="K1803" s="20">
        <f aca="true" t="shared" si="263" ref="K1803:K1812">IF(J1803&lt;&gt;0,-(J1803-H1803)/J1803,"")</f>
        <v>0</v>
      </c>
      <c r="L1803" s="32">
        <v>7791210</v>
      </c>
      <c r="M1803" s="32">
        <v>5020</v>
      </c>
    </row>
    <row r="1804" spans="2:13" ht="15.75" customHeight="1" hidden="1" outlineLevel="2">
      <c r="B1804" s="44" t="s">
        <v>649</v>
      </c>
      <c r="C1804" s="44" t="s">
        <v>650</v>
      </c>
      <c r="D1804" s="15">
        <v>42908</v>
      </c>
      <c r="E1804" s="16" t="s">
        <v>77</v>
      </c>
      <c r="F1804" s="61">
        <v>35</v>
      </c>
      <c r="G1804" s="18" t="e">
        <f>ROUNDUP(DATEDIF(D1804,$B$122,"d")/7,0)</f>
        <v>#VALUE!</v>
      </c>
      <c r="H1804" s="19">
        <v>105529195</v>
      </c>
      <c r="I1804" s="19">
        <v>70371</v>
      </c>
      <c r="J1804" s="19">
        <v>7791210</v>
      </c>
      <c r="K1804" s="20">
        <f t="shared" si="263"/>
        <v>12.544647750477782</v>
      </c>
      <c r="L1804" s="32">
        <v>113320405</v>
      </c>
      <c r="M1804" s="32">
        <v>75391</v>
      </c>
    </row>
    <row r="1805" spans="2:13" ht="15.75" customHeight="1" hidden="1" outlineLevel="2">
      <c r="B1805" s="44" t="s">
        <v>649</v>
      </c>
      <c r="C1805" s="44" t="s">
        <v>650</v>
      </c>
      <c r="D1805" s="15">
        <v>42908</v>
      </c>
      <c r="E1805" s="16" t="s">
        <v>77</v>
      </c>
      <c r="F1805" s="61">
        <v>35</v>
      </c>
      <c r="G1805" s="18" t="e">
        <f aca="true" t="shared" si="264" ref="G1805:G1806">ROUNDUP(DATEDIF(D1805,$B$128,"d")/7,0)</f>
        <v>#VALUE!</v>
      </c>
      <c r="H1805" s="19">
        <v>54031185</v>
      </c>
      <c r="I1805" s="19">
        <v>36699</v>
      </c>
      <c r="J1805" s="19">
        <v>105529195</v>
      </c>
      <c r="K1805" s="20">
        <f t="shared" si="263"/>
        <v>-0.4879977526598208</v>
      </c>
      <c r="L1805" s="32">
        <v>167383340</v>
      </c>
      <c r="M1805" s="32">
        <v>112121</v>
      </c>
    </row>
    <row r="1806" spans="2:13" ht="15.75" customHeight="1" hidden="1" outlineLevel="2">
      <c r="B1806" s="44" t="s">
        <v>649</v>
      </c>
      <c r="C1806" s="44" t="s">
        <v>650</v>
      </c>
      <c r="D1806" s="15">
        <v>42908</v>
      </c>
      <c r="E1806" s="16" t="s">
        <v>77</v>
      </c>
      <c r="F1806" s="61">
        <v>35</v>
      </c>
      <c r="G1806" s="18" t="e">
        <f t="shared" si="264"/>
        <v>#VALUE!</v>
      </c>
      <c r="H1806" s="19">
        <v>25840294</v>
      </c>
      <c r="I1806" s="19">
        <v>17727</v>
      </c>
      <c r="J1806" s="19">
        <v>54031185</v>
      </c>
      <c r="K1806" s="20">
        <f t="shared" si="263"/>
        <v>-0.5217522251270261</v>
      </c>
      <c r="L1806" s="32">
        <v>193227234</v>
      </c>
      <c r="M1806" s="32">
        <v>129852</v>
      </c>
    </row>
    <row r="1807" spans="2:13" ht="15.75" customHeight="1" hidden="1" outlineLevel="2">
      <c r="B1807" s="44" t="s">
        <v>649</v>
      </c>
      <c r="C1807" s="44" t="s">
        <v>650</v>
      </c>
      <c r="D1807" s="15">
        <v>42908</v>
      </c>
      <c r="E1807" s="16" t="s">
        <v>77</v>
      </c>
      <c r="F1807" s="61">
        <v>35</v>
      </c>
      <c r="G1807" s="18" t="e">
        <f>ROUNDUP(DATEDIF(D1807,$B$131,"d")/7,0)</f>
        <v>#VALUE!</v>
      </c>
      <c r="H1807" s="19">
        <v>13095375</v>
      </c>
      <c r="I1807" s="19">
        <v>8853</v>
      </c>
      <c r="J1807" s="19">
        <v>25840294</v>
      </c>
      <c r="K1807" s="20">
        <f t="shared" si="263"/>
        <v>-0.4932188078045861</v>
      </c>
      <c r="L1807" s="32">
        <v>206552069</v>
      </c>
      <c r="M1807" s="32">
        <v>138909</v>
      </c>
    </row>
    <row r="1808" spans="2:13" ht="15.75" customHeight="1" hidden="1" outlineLevel="2">
      <c r="B1808" s="44" t="s">
        <v>649</v>
      </c>
      <c r="C1808" s="44" t="s">
        <v>650</v>
      </c>
      <c r="D1808" s="15">
        <v>42908</v>
      </c>
      <c r="E1808" s="16" t="s">
        <v>77</v>
      </c>
      <c r="F1808" s="61">
        <v>35</v>
      </c>
      <c r="G1808" s="18" t="e">
        <f>ROUNDUP(DATEDIF(D1808,$B$134,"d")/7,0)</f>
        <v>#VALUE!</v>
      </c>
      <c r="H1808" s="19">
        <v>6373101</v>
      </c>
      <c r="I1808" s="19">
        <v>4444</v>
      </c>
      <c r="J1808" s="19">
        <v>13095375</v>
      </c>
      <c r="K1808" s="20">
        <f t="shared" si="263"/>
        <v>-0.5133319206208299</v>
      </c>
      <c r="L1808" s="32">
        <v>214132114</v>
      </c>
      <c r="M1808" s="32">
        <v>143757</v>
      </c>
    </row>
    <row r="1809" spans="2:13" ht="15.75" customHeight="1" hidden="1" outlineLevel="2">
      <c r="B1809" s="44" t="s">
        <v>649</v>
      </c>
      <c r="C1809" s="44" t="s">
        <v>650</v>
      </c>
      <c r="D1809" s="15">
        <v>42908</v>
      </c>
      <c r="E1809" s="16" t="s">
        <v>77</v>
      </c>
      <c r="F1809" s="61">
        <v>35</v>
      </c>
      <c r="G1809" s="18" t="e">
        <f aca="true" t="shared" si="265" ref="G1809:G1810">ROUNDUP(DATEDIF(D1809,$B$140,"d")/7,0)</f>
        <v>#VALUE!</v>
      </c>
      <c r="H1809" s="19">
        <v>2237611</v>
      </c>
      <c r="I1809" s="19">
        <v>1537</v>
      </c>
      <c r="J1809" s="19">
        <v>6373101</v>
      </c>
      <c r="K1809" s="20">
        <f t="shared" si="263"/>
        <v>-0.648897608872039</v>
      </c>
      <c r="L1809" s="32">
        <v>216399125</v>
      </c>
      <c r="M1809" s="32">
        <v>145329</v>
      </c>
    </row>
    <row r="1810" spans="2:13" ht="15.75" customHeight="1" hidden="1" outlineLevel="2">
      <c r="B1810" s="44" t="s">
        <v>649</v>
      </c>
      <c r="C1810" s="44" t="s">
        <v>650</v>
      </c>
      <c r="D1810" s="15">
        <v>42908</v>
      </c>
      <c r="E1810" s="16" t="s">
        <v>77</v>
      </c>
      <c r="F1810" s="61">
        <v>35</v>
      </c>
      <c r="G1810" s="18" t="e">
        <f t="shared" si="265"/>
        <v>#VALUE!</v>
      </c>
      <c r="H1810" s="19">
        <v>1449493</v>
      </c>
      <c r="I1810" s="19">
        <v>933</v>
      </c>
      <c r="J1810" s="19">
        <v>2237611</v>
      </c>
      <c r="K1810" s="20">
        <f t="shared" si="263"/>
        <v>-0.35221403541544977</v>
      </c>
      <c r="L1810" s="32">
        <v>218128493</v>
      </c>
      <c r="M1810" s="32">
        <v>146503</v>
      </c>
    </row>
    <row r="1811" spans="2:13" ht="15.75" customHeight="1" hidden="1" outlineLevel="2">
      <c r="B1811" s="44" t="s">
        <v>649</v>
      </c>
      <c r="C1811" s="44" t="s">
        <v>650</v>
      </c>
      <c r="D1811" s="15">
        <v>42908</v>
      </c>
      <c r="E1811" s="16" t="s">
        <v>77</v>
      </c>
      <c r="F1811" s="61">
        <v>35</v>
      </c>
      <c r="G1811" s="18" t="e">
        <f>ROUNDUP(DATEDIF(D1811,$B$152,"d")/7,0)</f>
        <v>#VALUE!</v>
      </c>
      <c r="H1811" s="19">
        <v>638975</v>
      </c>
      <c r="I1811" s="19">
        <v>359</v>
      </c>
      <c r="J1811" s="19">
        <v>1449493</v>
      </c>
      <c r="K1811" s="20">
        <f t="shared" si="263"/>
        <v>-0.5591734489231752</v>
      </c>
      <c r="L1811" s="32">
        <v>218921023</v>
      </c>
      <c r="M1811" s="32">
        <v>146947</v>
      </c>
    </row>
    <row r="1812" spans="2:13" ht="15.75" customHeight="1" hidden="1" outlineLevel="2">
      <c r="B1812" s="44" t="s">
        <v>649</v>
      </c>
      <c r="C1812" s="44" t="s">
        <v>650</v>
      </c>
      <c r="D1812" s="15">
        <v>42908</v>
      </c>
      <c r="E1812" s="16" t="s">
        <v>77</v>
      </c>
      <c r="F1812" s="61">
        <v>35</v>
      </c>
      <c r="G1812" s="18" t="e">
        <f>ROUNDUP(DATEDIF(D1812,$B$154,"d")/7,0)</f>
        <v>#VALUE!</v>
      </c>
      <c r="H1812" s="19">
        <v>28050</v>
      </c>
      <c r="I1812" s="19">
        <v>33</v>
      </c>
      <c r="J1812" s="19">
        <v>0</v>
      </c>
      <c r="K1812" s="20">
        <f t="shared" si="263"/>
        <v>0</v>
      </c>
      <c r="L1812" s="32">
        <v>218949073</v>
      </c>
      <c r="M1812" s="32">
        <v>146980</v>
      </c>
    </row>
    <row r="1813" spans="1:13" s="28" customFormat="1" ht="15.75" customHeight="1" hidden="1" outlineLevel="1">
      <c r="A1813" s="28">
        <v>1</v>
      </c>
      <c r="B1813" s="46" t="s">
        <v>651</v>
      </c>
      <c r="C1813" s="46"/>
      <c r="D1813" s="23"/>
      <c r="E1813" s="24"/>
      <c r="F1813" s="25"/>
      <c r="G1813" s="26"/>
      <c r="H1813" s="23">
        <f>SUBTOTAL(9,'2017.01.02. - 2017.12.31.  alapadatok'!$H$1803:$H$1812)</f>
        <v>217014489</v>
      </c>
      <c r="I1813" s="23">
        <f>SUBTOTAL(9,'2017.01.02. - 2017.12.31.  alapadatok'!$I$1803:$I$1812)</f>
        <v>145976</v>
      </c>
      <c r="J1813" s="23"/>
      <c r="K1813" s="27"/>
      <c r="L1813" s="59"/>
      <c r="M1813" s="59"/>
    </row>
    <row r="1814" spans="2:13" ht="15.75" customHeight="1" hidden="1" outlineLevel="2">
      <c r="B1814" s="30" t="s">
        <v>652</v>
      </c>
      <c r="C1814" s="30" t="s">
        <v>653</v>
      </c>
      <c r="D1814" s="53">
        <v>42670</v>
      </c>
      <c r="E1814" s="16" t="s">
        <v>44</v>
      </c>
      <c r="F1814" s="35">
        <v>70</v>
      </c>
      <c r="G1814" s="18" t="e">
        <f>ROUNDUP(DATEDIF(D1814,$B$43,"d")/7,0)</f>
        <v>#VALUE!</v>
      </c>
      <c r="H1814" s="19">
        <v>201490</v>
      </c>
      <c r="I1814" s="19">
        <v>159</v>
      </c>
      <c r="J1814" s="19"/>
      <c r="K1814" s="20"/>
      <c r="L1814" s="19"/>
      <c r="M1814" s="19"/>
    </row>
    <row r="1815" spans="1:13" s="28" customFormat="1" ht="15.75" customHeight="1" hidden="1" outlineLevel="1">
      <c r="A1815" s="28">
        <v>1</v>
      </c>
      <c r="B1815" s="23" t="s">
        <v>654</v>
      </c>
      <c r="C1815" s="23"/>
      <c r="D1815" s="60"/>
      <c r="E1815" s="24"/>
      <c r="F1815" s="26"/>
      <c r="G1815" s="26"/>
      <c r="H1815" s="23">
        <f>SUBTOTAL(9,'2017.01.02. - 2017.12.31.  alapadatok'!$H$1814:$H$1814)</f>
        <v>201490</v>
      </c>
      <c r="I1815" s="23">
        <f>SUBTOTAL(9,'2017.01.02. - 2017.12.31.  alapadatok'!$I$1814:$I$1814)</f>
        <v>159</v>
      </c>
      <c r="J1815" s="23"/>
      <c r="K1815" s="27"/>
      <c r="L1815" s="23"/>
      <c r="M1815" s="23"/>
    </row>
    <row r="1816" spans="2:13" ht="15.75" customHeight="1" hidden="1" outlineLevel="2">
      <c r="B1816" s="30" t="s">
        <v>655</v>
      </c>
      <c r="C1816" s="30" t="s">
        <v>656</v>
      </c>
      <c r="D1816" s="53">
        <v>43006</v>
      </c>
      <c r="E1816" s="16" t="s">
        <v>60</v>
      </c>
      <c r="F1816" s="35"/>
      <c r="G1816" s="18" t="e">
        <f>ROUNDUP(DATEDIF(D1816,$B$186,"d")/7,0)</f>
        <v>#VALUE!</v>
      </c>
      <c r="H1816" s="19">
        <v>10624493</v>
      </c>
      <c r="I1816" s="19">
        <v>7938</v>
      </c>
      <c r="J1816" s="19"/>
      <c r="K1816" s="20">
        <f aca="true" t="shared" si="266" ref="K1816:K1822">IF(J1816&lt;&gt;0,-(J1816-H1816)/J1816,"")</f>
        <v>0</v>
      </c>
      <c r="L1816" s="19">
        <v>10624493</v>
      </c>
      <c r="M1816" s="19">
        <v>7938</v>
      </c>
    </row>
    <row r="1817" spans="2:13" ht="15.75" customHeight="1" hidden="1" outlineLevel="2">
      <c r="B1817" s="30" t="s">
        <v>655</v>
      </c>
      <c r="C1817" s="30" t="s">
        <v>656</v>
      </c>
      <c r="D1817" s="53">
        <v>43006</v>
      </c>
      <c r="E1817" s="16" t="s">
        <v>60</v>
      </c>
      <c r="F1817" s="35"/>
      <c r="G1817" s="18" t="e">
        <f>ROUNDUP(DATEDIF(D1817,$B$194,"d")/7,0)</f>
        <v>#VALUE!</v>
      </c>
      <c r="H1817" s="19">
        <v>8110000</v>
      </c>
      <c r="I1817" s="19">
        <v>5975</v>
      </c>
      <c r="J1817" s="19">
        <v>10624493</v>
      </c>
      <c r="K1817" s="20">
        <f t="shared" si="266"/>
        <v>-0.23666945801554953</v>
      </c>
      <c r="L1817" s="19">
        <v>18712993</v>
      </c>
      <c r="M1817" s="19">
        <v>13900</v>
      </c>
    </row>
    <row r="1818" spans="2:13" ht="15.75" customHeight="1" hidden="1" outlineLevel="2">
      <c r="B1818" s="30" t="s">
        <v>655</v>
      </c>
      <c r="C1818" s="30" t="s">
        <v>656</v>
      </c>
      <c r="D1818" s="53">
        <v>43006</v>
      </c>
      <c r="E1818" s="16" t="s">
        <v>60</v>
      </c>
      <c r="F1818" s="35"/>
      <c r="G1818" s="18" t="e">
        <f>ROUNDUP(DATEDIF(D1818,$B$197,"d")/7,0)</f>
        <v>#VALUE!</v>
      </c>
      <c r="H1818" s="19">
        <v>3164215</v>
      </c>
      <c r="I1818" s="19">
        <v>2348</v>
      </c>
      <c r="J1818" s="19">
        <v>8110000</v>
      </c>
      <c r="K1818" s="20">
        <f t="shared" si="266"/>
        <v>-0.6098378545006166</v>
      </c>
      <c r="L1818" s="19">
        <v>21886658</v>
      </c>
      <c r="M1818" s="19">
        <v>16248</v>
      </c>
    </row>
    <row r="1819" spans="2:13" ht="15.75" customHeight="1" hidden="1" outlineLevel="2">
      <c r="B1819" s="30" t="s">
        <v>655</v>
      </c>
      <c r="C1819" s="30" t="s">
        <v>656</v>
      </c>
      <c r="D1819" s="53">
        <v>43006</v>
      </c>
      <c r="E1819" s="16" t="s">
        <v>60</v>
      </c>
      <c r="F1819" s="35"/>
      <c r="G1819" s="18" t="e">
        <f>ROUNDUP(DATEDIF(D1819,$B$207,"d")/7,0)</f>
        <v>#VALUE!</v>
      </c>
      <c r="H1819" s="19">
        <v>805155</v>
      </c>
      <c r="I1819" s="19">
        <v>606</v>
      </c>
      <c r="J1819" s="19">
        <v>3164215</v>
      </c>
      <c r="K1819" s="20">
        <f t="shared" si="266"/>
        <v>-0.7455435234331422</v>
      </c>
      <c r="L1819" s="19">
        <v>22691813</v>
      </c>
      <c r="M1819" s="19">
        <v>16854</v>
      </c>
    </row>
    <row r="1820" spans="2:13" ht="15.75" customHeight="1" hidden="1" outlineLevel="2">
      <c r="B1820" s="30" t="s">
        <v>655</v>
      </c>
      <c r="C1820" s="30" t="s">
        <v>656</v>
      </c>
      <c r="D1820" s="53">
        <v>43006</v>
      </c>
      <c r="E1820" s="16" t="s">
        <v>60</v>
      </c>
      <c r="F1820" s="35"/>
      <c r="G1820" s="18" t="e">
        <f>ROUNDUP(DATEDIF(D1820,$B$208,"d")/7,0)</f>
        <v>#VALUE!</v>
      </c>
      <c r="H1820" s="19">
        <v>732450</v>
      </c>
      <c r="I1820" s="19">
        <v>758</v>
      </c>
      <c r="J1820" s="19">
        <v>805155</v>
      </c>
      <c r="K1820" s="20">
        <f t="shared" si="266"/>
        <v>-0.0902993833485478</v>
      </c>
      <c r="L1820" s="19">
        <v>23988468</v>
      </c>
      <c r="M1820" s="19">
        <v>18062</v>
      </c>
    </row>
    <row r="1821" spans="2:13" ht="15.75" customHeight="1" hidden="1" outlineLevel="2">
      <c r="B1821" s="30" t="s">
        <v>655</v>
      </c>
      <c r="C1821" s="30" t="s">
        <v>656</v>
      </c>
      <c r="D1821" s="15">
        <v>43006</v>
      </c>
      <c r="E1821" s="65" t="s">
        <v>60</v>
      </c>
      <c r="F1821" s="31"/>
      <c r="G1821" s="18" t="e">
        <f>ROUNDUP(DATEDIF(D1821,$B$213,"d")/7,0)</f>
        <v>#VALUE!</v>
      </c>
      <c r="H1821" s="19">
        <v>316700</v>
      </c>
      <c r="I1821" s="19">
        <v>461</v>
      </c>
      <c r="J1821" s="19">
        <v>732450</v>
      </c>
      <c r="K1821" s="20">
        <f t="shared" si="266"/>
        <v>-0.5676155368967165</v>
      </c>
      <c r="L1821" s="19">
        <v>24317768</v>
      </c>
      <c r="M1821" s="19">
        <v>18535</v>
      </c>
    </row>
    <row r="1822" spans="2:13" ht="15.75" customHeight="1" hidden="1" outlineLevel="2">
      <c r="B1822" s="30" t="s">
        <v>655</v>
      </c>
      <c r="C1822" s="30" t="s">
        <v>656</v>
      </c>
      <c r="D1822" s="15">
        <v>43006</v>
      </c>
      <c r="E1822" s="65" t="s">
        <v>60</v>
      </c>
      <c r="F1822" s="31"/>
      <c r="G1822" s="18" t="e">
        <f>ROUNDUP(DATEDIF(D1822,$B$219,"d")/7,0)</f>
        <v>#VALUE!</v>
      </c>
      <c r="H1822" s="19">
        <v>19800</v>
      </c>
      <c r="I1822" s="19">
        <v>33</v>
      </c>
      <c r="J1822" s="19">
        <v>316700</v>
      </c>
      <c r="K1822" s="20">
        <f t="shared" si="266"/>
        <v>-0.9374802652352384</v>
      </c>
      <c r="L1822" s="19">
        <v>24337568</v>
      </c>
      <c r="M1822" s="19">
        <v>18568</v>
      </c>
    </row>
    <row r="1823" spans="1:13" s="28" customFormat="1" ht="15.75" customHeight="1" hidden="1" outlineLevel="1">
      <c r="A1823" s="28">
        <v>1</v>
      </c>
      <c r="B1823" s="23" t="s">
        <v>657</v>
      </c>
      <c r="C1823" s="23"/>
      <c r="D1823" s="23"/>
      <c r="E1823" s="23"/>
      <c r="F1823" s="25"/>
      <c r="G1823" s="26"/>
      <c r="H1823" s="23">
        <f>SUBTOTAL(9,'2017.01.02. - 2017.12.31.  alapadatok'!$H$1816:$H$1822)</f>
        <v>23772813</v>
      </c>
      <c r="I1823" s="23">
        <f>SUBTOTAL(9,'2017.01.02. - 2017.12.31.  alapadatok'!$I$1816:$I$1822)</f>
        <v>18119</v>
      </c>
      <c r="J1823" s="23"/>
      <c r="K1823" s="27"/>
      <c r="L1823" s="23"/>
      <c r="M1823" s="23"/>
    </row>
    <row r="1824" spans="2:13" ht="15.75" customHeight="1" hidden="1" outlineLevel="2">
      <c r="B1824" s="30" t="s">
        <v>658</v>
      </c>
      <c r="C1824" s="30" t="s">
        <v>658</v>
      </c>
      <c r="D1824" s="15">
        <v>42999</v>
      </c>
      <c r="E1824" s="65" t="s">
        <v>69</v>
      </c>
      <c r="F1824" s="31"/>
      <c r="G1824" s="18" t="e">
        <f>ROUNDUP(DATEDIF(D1824,$B$178,"d")/7,0)</f>
        <v>#VALUE!</v>
      </c>
      <c r="H1824" s="19">
        <v>1304740</v>
      </c>
      <c r="I1824" s="19">
        <v>1237</v>
      </c>
      <c r="J1824" s="19"/>
      <c r="K1824" s="20">
        <f aca="true" t="shared" si="267" ref="K1824:K1834">IF(J1824&lt;&gt;0,-(J1824-H1824)/J1824,"")</f>
        <v>0</v>
      </c>
      <c r="L1824" s="19">
        <v>5044320</v>
      </c>
      <c r="M1824" s="19">
        <v>4157</v>
      </c>
    </row>
    <row r="1825" spans="2:13" ht="15.75" customHeight="1" hidden="1" outlineLevel="2">
      <c r="B1825" s="30" t="s">
        <v>658</v>
      </c>
      <c r="C1825" s="30" t="s">
        <v>658</v>
      </c>
      <c r="D1825" s="15">
        <v>42999</v>
      </c>
      <c r="E1825" s="65" t="s">
        <v>69</v>
      </c>
      <c r="F1825" s="31"/>
      <c r="G1825" s="18" t="e">
        <f>ROUNDUP(DATEDIF(D1825,$B$186,"d")/7,0)</f>
        <v>#VALUE!</v>
      </c>
      <c r="H1825" s="19">
        <v>899710</v>
      </c>
      <c r="I1825" s="19">
        <v>781</v>
      </c>
      <c r="J1825" s="19">
        <v>1304740</v>
      </c>
      <c r="K1825" s="20">
        <f t="shared" si="267"/>
        <v>-0.3104296641476463</v>
      </c>
      <c r="L1825" s="19">
        <v>5983070</v>
      </c>
      <c r="M1825" s="19">
        <v>4974</v>
      </c>
    </row>
    <row r="1826" spans="2:13" ht="15.75" customHeight="1" hidden="1" outlineLevel="2">
      <c r="B1826" s="30" t="s">
        <v>658</v>
      </c>
      <c r="C1826" s="30" t="s">
        <v>658</v>
      </c>
      <c r="D1826" s="15">
        <v>42999</v>
      </c>
      <c r="E1826" s="65" t="s">
        <v>69</v>
      </c>
      <c r="F1826" s="31"/>
      <c r="G1826" s="18" t="e">
        <f>ROUNDUP(DATEDIF(D1826,$B$194,"d")/7,0)</f>
        <v>#VALUE!</v>
      </c>
      <c r="H1826" s="19">
        <v>412020</v>
      </c>
      <c r="I1826" s="19">
        <v>307</v>
      </c>
      <c r="J1826" s="19">
        <v>899710</v>
      </c>
      <c r="K1826" s="20">
        <f t="shared" si="267"/>
        <v>-0.5420524391192718</v>
      </c>
      <c r="L1826" s="19">
        <v>6442030</v>
      </c>
      <c r="M1826" s="19">
        <v>5327</v>
      </c>
    </row>
    <row r="1827" spans="2:13" ht="15.75" customHeight="1" hidden="1" outlineLevel="2">
      <c r="B1827" s="30" t="s">
        <v>658</v>
      </c>
      <c r="C1827" s="30" t="s">
        <v>658</v>
      </c>
      <c r="D1827" s="15">
        <v>42999</v>
      </c>
      <c r="E1827" s="65" t="s">
        <v>69</v>
      </c>
      <c r="F1827" s="31"/>
      <c r="G1827" s="18" t="e">
        <f>ROUNDUP(DATEDIF(D1827,$B$197,"d")/7,0)</f>
        <v>#VALUE!</v>
      </c>
      <c r="H1827" s="19">
        <v>189720</v>
      </c>
      <c r="I1827" s="19">
        <v>140</v>
      </c>
      <c r="J1827" s="19">
        <v>412020</v>
      </c>
      <c r="K1827" s="20">
        <f t="shared" si="267"/>
        <v>-0.5395369156837047</v>
      </c>
      <c r="L1827" s="19">
        <v>6669960</v>
      </c>
      <c r="M1827" s="19">
        <v>5510</v>
      </c>
    </row>
    <row r="1828" spans="2:13" ht="15.75" customHeight="1" hidden="1" outlineLevel="2">
      <c r="B1828" s="30" t="s">
        <v>658</v>
      </c>
      <c r="C1828" s="30" t="s">
        <v>658</v>
      </c>
      <c r="D1828" s="15">
        <v>42999</v>
      </c>
      <c r="E1828" s="65" t="s">
        <v>69</v>
      </c>
      <c r="F1828" s="31"/>
      <c r="G1828" s="18" t="e">
        <f>ROUNDUP(DATEDIF(D1828,$B$207,"d")/7,0)</f>
        <v>#VALUE!</v>
      </c>
      <c r="H1828" s="19">
        <v>485490</v>
      </c>
      <c r="I1828" s="19">
        <v>386</v>
      </c>
      <c r="J1828" s="19">
        <v>189720</v>
      </c>
      <c r="K1828" s="20">
        <f t="shared" si="267"/>
        <v>1.5589816571790007</v>
      </c>
      <c r="L1828" s="19">
        <v>7173830</v>
      </c>
      <c r="M1828" s="19">
        <v>5910</v>
      </c>
    </row>
    <row r="1829" spans="2:13" ht="15.75" customHeight="1" hidden="1" outlineLevel="2">
      <c r="B1829" s="30" t="s">
        <v>658</v>
      </c>
      <c r="C1829" s="30" t="s">
        <v>658</v>
      </c>
      <c r="D1829" s="15">
        <v>42999</v>
      </c>
      <c r="E1829" s="65" t="s">
        <v>69</v>
      </c>
      <c r="F1829" s="31"/>
      <c r="G1829" s="18" t="e">
        <f>ROUNDUP(DATEDIF(D1829,$B$208,"d")/7,0)</f>
        <v>#VALUE!</v>
      </c>
      <c r="H1829" s="19">
        <v>282450</v>
      </c>
      <c r="I1829" s="19">
        <v>199</v>
      </c>
      <c r="J1829" s="19">
        <v>485490</v>
      </c>
      <c r="K1829" s="20">
        <f t="shared" si="267"/>
        <v>-0.4182166470988074</v>
      </c>
      <c r="L1829" s="19">
        <v>7461840</v>
      </c>
      <c r="M1829" s="19">
        <v>6114</v>
      </c>
    </row>
    <row r="1830" spans="2:13" ht="15.75" customHeight="1" hidden="1" outlineLevel="2">
      <c r="B1830" s="30" t="s">
        <v>658</v>
      </c>
      <c r="C1830" s="30" t="s">
        <v>658</v>
      </c>
      <c r="D1830" s="15">
        <v>42999</v>
      </c>
      <c r="E1830" s="65" t="s">
        <v>69</v>
      </c>
      <c r="F1830" s="31"/>
      <c r="G1830" s="18" t="e">
        <f>ROUNDUP(DATEDIF(D1830,$B$213,"d")/7,0)</f>
        <v>#VALUE!</v>
      </c>
      <c r="H1830" s="19">
        <v>199300</v>
      </c>
      <c r="I1830" s="19">
        <v>163</v>
      </c>
      <c r="J1830" s="19">
        <v>282450</v>
      </c>
      <c r="K1830" s="20">
        <f t="shared" si="267"/>
        <v>-0.2943883873251903</v>
      </c>
      <c r="L1830" s="19">
        <v>7713280</v>
      </c>
      <c r="M1830" s="19">
        <v>6374</v>
      </c>
    </row>
    <row r="1831" spans="2:13" ht="15.75" customHeight="1" hidden="1" outlineLevel="2">
      <c r="B1831" s="30" t="s">
        <v>658</v>
      </c>
      <c r="C1831" s="30" t="s">
        <v>658</v>
      </c>
      <c r="D1831" s="15">
        <v>42999</v>
      </c>
      <c r="E1831" s="65" t="s">
        <v>69</v>
      </c>
      <c r="F1831" s="31"/>
      <c r="G1831" s="18" t="e">
        <f>ROUNDUP(DATEDIF(D1831,$B$219,"d")/7,0)</f>
        <v>#VALUE!</v>
      </c>
      <c r="H1831" s="19">
        <v>129380</v>
      </c>
      <c r="I1831" s="19">
        <v>94</v>
      </c>
      <c r="J1831" s="19">
        <v>199300</v>
      </c>
      <c r="K1831" s="20">
        <f t="shared" si="267"/>
        <v>-0.3508278976417461</v>
      </c>
      <c r="L1831" s="19">
        <v>7849680</v>
      </c>
      <c r="M1831" s="19">
        <v>6476</v>
      </c>
    </row>
    <row r="1832" spans="2:13" ht="15.75" customHeight="1" hidden="1" outlineLevel="2">
      <c r="B1832" s="30" t="s">
        <v>658</v>
      </c>
      <c r="C1832" s="30" t="s">
        <v>658</v>
      </c>
      <c r="D1832" s="15">
        <v>42999</v>
      </c>
      <c r="E1832" s="65" t="s">
        <v>69</v>
      </c>
      <c r="F1832" s="31"/>
      <c r="G1832" s="18" t="e">
        <f>ROUNDUP(DATEDIF(D1832,$B$222,"d")/7,0)</f>
        <v>#VALUE!</v>
      </c>
      <c r="H1832" s="19">
        <v>82140</v>
      </c>
      <c r="I1832" s="19">
        <v>76</v>
      </c>
      <c r="J1832" s="19">
        <v>129380</v>
      </c>
      <c r="K1832" s="20">
        <f t="shared" si="267"/>
        <v>-0.3651259854691606</v>
      </c>
      <c r="L1832" s="19">
        <v>7933780</v>
      </c>
      <c r="M1832" s="19">
        <v>6554</v>
      </c>
    </row>
    <row r="1833" spans="2:13" ht="15.75" customHeight="1" hidden="1" outlineLevel="2">
      <c r="B1833" s="30" t="s">
        <v>658</v>
      </c>
      <c r="C1833" s="30" t="s">
        <v>658</v>
      </c>
      <c r="D1833" s="15">
        <v>42999</v>
      </c>
      <c r="E1833" s="65" t="s">
        <v>69</v>
      </c>
      <c r="F1833" s="31"/>
      <c r="G1833" s="18" t="e">
        <f>ROUNDUP(DATEDIF(D1833,$B$226,"d")/7,0)</f>
        <v>#VALUE!</v>
      </c>
      <c r="H1833" s="19">
        <v>106832</v>
      </c>
      <c r="I1833" s="19">
        <v>121</v>
      </c>
      <c r="J1833" s="19">
        <v>82140</v>
      </c>
      <c r="K1833" s="20">
        <f t="shared" si="267"/>
        <v>0.30060871682493306</v>
      </c>
      <c r="L1833" s="19">
        <v>8041592</v>
      </c>
      <c r="M1833" s="19">
        <v>6676</v>
      </c>
    </row>
    <row r="1834" spans="2:13" ht="15.75" customHeight="1" hidden="1" outlineLevel="2">
      <c r="B1834" s="30" t="s">
        <v>658</v>
      </c>
      <c r="C1834" s="30" t="s">
        <v>658</v>
      </c>
      <c r="D1834" s="15">
        <v>42999</v>
      </c>
      <c r="E1834" s="30" t="s">
        <v>69</v>
      </c>
      <c r="F1834" s="31"/>
      <c r="G1834" s="35" t="e">
        <f>ROUNDUP(DATEDIF(D1834,$B$237,"d")/7,0)</f>
        <v>#VALUE!</v>
      </c>
      <c r="H1834" s="19">
        <v>13800</v>
      </c>
      <c r="I1834" s="19">
        <v>23</v>
      </c>
      <c r="J1834" s="30">
        <v>0</v>
      </c>
      <c r="K1834" s="30">
        <f t="shared" si="267"/>
        <v>0</v>
      </c>
      <c r="L1834" s="30">
        <v>8049442</v>
      </c>
      <c r="M1834" s="30">
        <v>6782</v>
      </c>
    </row>
    <row r="1835" spans="1:13" s="28" customFormat="1" ht="15.75" customHeight="1" hidden="1" outlineLevel="1">
      <c r="A1835" s="28">
        <v>1</v>
      </c>
      <c r="B1835" s="23" t="s">
        <v>659</v>
      </c>
      <c r="C1835" s="23"/>
      <c r="D1835" s="23"/>
      <c r="E1835" s="23"/>
      <c r="F1835" s="25"/>
      <c r="G1835" s="26"/>
      <c r="H1835" s="23">
        <f>SUBTOTAL(9,'2017.01.02. - 2017.12.31.  alapadatok'!$H$1824:$H$1834)</f>
        <v>4105582</v>
      </c>
      <c r="I1835" s="23">
        <f>SUBTOTAL(9,'2017.01.02. - 2017.12.31.  alapadatok'!$I$1824:$I$1834)</f>
        <v>3527</v>
      </c>
      <c r="J1835" s="23"/>
      <c r="K1835" s="23"/>
      <c r="L1835" s="23"/>
      <c r="M1835" s="23"/>
    </row>
    <row r="1836" spans="2:13" ht="15.75" customHeight="1" hidden="1" outlineLevel="2">
      <c r="B1836" s="65" t="s">
        <v>660</v>
      </c>
      <c r="C1836" s="65" t="s">
        <v>661</v>
      </c>
      <c r="D1836" s="66">
        <v>42803</v>
      </c>
      <c r="E1836" s="65" t="s">
        <v>136</v>
      </c>
      <c r="F1836" s="31"/>
      <c r="G1836" s="18" t="e">
        <f>ROUNDUP(DATEDIF(D1836,$B$73,"d")/7,0)</f>
        <v>#VALUE!</v>
      </c>
      <c r="H1836" s="19">
        <v>4578070</v>
      </c>
      <c r="I1836" s="48">
        <v>2971</v>
      </c>
      <c r="J1836" s="19"/>
      <c r="K1836" s="20">
        <f aca="true" t="shared" si="268" ref="K1836:K1838">IF(J1836&lt;&gt;0,-(J1836-H1836)/J1836,"")</f>
        <v>0</v>
      </c>
      <c r="L1836" s="56">
        <v>4797370</v>
      </c>
      <c r="M1836" s="56">
        <v>3443</v>
      </c>
    </row>
    <row r="1837" spans="2:13" ht="15.75" customHeight="1" hidden="1" outlineLevel="2">
      <c r="B1837" s="65" t="s">
        <v>660</v>
      </c>
      <c r="C1837" s="65" t="s">
        <v>661</v>
      </c>
      <c r="D1837" s="66">
        <v>42803</v>
      </c>
      <c r="E1837" s="65" t="s">
        <v>136</v>
      </c>
      <c r="F1837" s="31"/>
      <c r="G1837" s="18" t="e">
        <f>ROUNDUP(DATEDIF(D1837,$B$74,"d")/7,0)</f>
        <v>#VALUE!</v>
      </c>
      <c r="H1837" s="19">
        <v>1521810</v>
      </c>
      <c r="I1837" s="48">
        <v>1062</v>
      </c>
      <c r="J1837" s="19">
        <v>4578070</v>
      </c>
      <c r="K1837" s="20">
        <f t="shared" si="268"/>
        <v>-0.6675869962669859</v>
      </c>
      <c r="L1837" s="56">
        <v>6340980</v>
      </c>
      <c r="M1837" s="56">
        <v>4532</v>
      </c>
    </row>
    <row r="1838" spans="2:13" ht="15.75" customHeight="1" hidden="1" outlineLevel="2">
      <c r="B1838" s="65" t="s">
        <v>660</v>
      </c>
      <c r="C1838" s="65" t="s">
        <v>661</v>
      </c>
      <c r="D1838" s="66">
        <v>42803</v>
      </c>
      <c r="E1838" s="65" t="s">
        <v>136</v>
      </c>
      <c r="F1838" s="31"/>
      <c r="G1838" s="18" t="e">
        <f>ROUNDUP(DATEDIF(D1838,$B$76,"d")/7,0)</f>
        <v>#VALUE!</v>
      </c>
      <c r="H1838" s="19">
        <v>375019</v>
      </c>
      <c r="I1838" s="48">
        <v>267</v>
      </c>
      <c r="J1838" s="19">
        <v>1521810</v>
      </c>
      <c r="K1838" s="20">
        <f t="shared" si="268"/>
        <v>-0.753570419434752</v>
      </c>
      <c r="L1838" s="56">
        <v>6715999</v>
      </c>
      <c r="M1838" s="56">
        <v>4799</v>
      </c>
    </row>
    <row r="1839" spans="1:13" s="28" customFormat="1" ht="15.75" customHeight="1" hidden="1" outlineLevel="1">
      <c r="A1839" s="28">
        <v>1</v>
      </c>
      <c r="B1839" s="23" t="s">
        <v>662</v>
      </c>
      <c r="C1839" s="23"/>
      <c r="D1839" s="23"/>
      <c r="E1839" s="23"/>
      <c r="F1839" s="25"/>
      <c r="G1839" s="26"/>
      <c r="H1839" s="23">
        <f>SUBTOTAL(9,'2017.01.02. - 2017.12.31.  alapadatok'!$H$1836:$H$1838)</f>
        <v>6474899</v>
      </c>
      <c r="I1839" s="74">
        <f>SUBTOTAL(9,'2017.01.02. - 2017.12.31.  alapadatok'!$I$1836:$I$1838)</f>
        <v>4300</v>
      </c>
      <c r="J1839" s="23"/>
      <c r="K1839" s="27"/>
      <c r="L1839" s="62"/>
      <c r="M1839" s="62"/>
    </row>
    <row r="1840" spans="2:13" ht="15.75" customHeight="1" hidden="1" outlineLevel="2">
      <c r="B1840" s="34" t="s">
        <v>663</v>
      </c>
      <c r="C1840" s="34" t="s">
        <v>664</v>
      </c>
      <c r="D1840" s="15">
        <v>42705</v>
      </c>
      <c r="E1840" s="16" t="s">
        <v>44</v>
      </c>
      <c r="F1840" s="17">
        <v>38</v>
      </c>
      <c r="G1840" s="18" t="e">
        <f>ROUNDUP(DATEDIF(D1840,$B$43,"d")/7,0)</f>
        <v>#VALUE!</v>
      </c>
      <c r="H1840" s="19">
        <v>132140</v>
      </c>
      <c r="I1840" s="19">
        <v>105</v>
      </c>
      <c r="J1840" s="19"/>
      <c r="K1840" s="20"/>
      <c r="L1840" s="19"/>
      <c r="M1840" s="19"/>
    </row>
    <row r="1841" spans="1:13" s="28" customFormat="1" ht="15.75" customHeight="1" hidden="1" outlineLevel="1">
      <c r="A1841" s="28">
        <v>1</v>
      </c>
      <c r="B1841" s="37" t="s">
        <v>665</v>
      </c>
      <c r="C1841" s="37"/>
      <c r="D1841" s="23"/>
      <c r="E1841" s="24"/>
      <c r="F1841" s="25"/>
      <c r="G1841" s="26"/>
      <c r="H1841" s="23">
        <f>SUBTOTAL(9,'2017.01.02. - 2017.12.31.  alapadatok'!$H$1840:$H$1840)</f>
        <v>132140</v>
      </c>
      <c r="I1841" s="23">
        <f>SUBTOTAL(9,'2017.01.02. - 2017.12.31.  alapadatok'!$I$1840:$I$1840)</f>
        <v>105</v>
      </c>
      <c r="J1841" s="23"/>
      <c r="K1841" s="27"/>
      <c r="L1841" s="23"/>
      <c r="M1841" s="23"/>
    </row>
    <row r="1842" spans="2:13" ht="15.75" customHeight="1" hidden="1" outlineLevel="2">
      <c r="B1842" s="34" t="s">
        <v>666</v>
      </c>
      <c r="C1842" s="34" t="s">
        <v>667</v>
      </c>
      <c r="D1842" s="15">
        <v>42845</v>
      </c>
      <c r="E1842" s="16" t="s">
        <v>44</v>
      </c>
      <c r="F1842" s="17">
        <v>34</v>
      </c>
      <c r="G1842" s="18" t="e">
        <f>ROUNDUP(DATEDIF(D1842,$B$82,"d")/7,0)</f>
        <v>#VALUE!</v>
      </c>
      <c r="H1842" s="19">
        <v>24192228</v>
      </c>
      <c r="I1842" s="19">
        <v>16688</v>
      </c>
      <c r="J1842" s="19"/>
      <c r="K1842" s="20">
        <f aca="true" t="shared" si="269" ref="K1842:K1845">IF(J1842&lt;&gt;0,-(J1842-H1842)/J1842,"")</f>
        <v>0</v>
      </c>
      <c r="L1842" s="19">
        <v>24192228</v>
      </c>
      <c r="M1842" s="19">
        <v>16688</v>
      </c>
    </row>
    <row r="1843" spans="2:13" ht="15.75" customHeight="1" hidden="1" outlineLevel="2">
      <c r="B1843" s="34" t="s">
        <v>666</v>
      </c>
      <c r="C1843" s="34" t="s">
        <v>667</v>
      </c>
      <c r="D1843" s="15">
        <v>42845</v>
      </c>
      <c r="E1843" s="16" t="s">
        <v>44</v>
      </c>
      <c r="F1843" s="17">
        <v>34</v>
      </c>
      <c r="G1843" s="18" t="e">
        <f>ROUNDUP(DATEDIF(D1843,$B$89,"d")/7,0)</f>
        <v>#VALUE!</v>
      </c>
      <c r="H1843" s="19">
        <v>14613962</v>
      </c>
      <c r="I1843" s="19">
        <v>10537</v>
      </c>
      <c r="J1843" s="19">
        <v>24192228</v>
      </c>
      <c r="K1843" s="20">
        <f t="shared" si="269"/>
        <v>-0.3959232692416755</v>
      </c>
      <c r="L1843" s="19">
        <v>38806190</v>
      </c>
      <c r="M1843" s="19">
        <v>27225</v>
      </c>
    </row>
    <row r="1844" spans="2:13" ht="15.75" customHeight="1" hidden="1" outlineLevel="2">
      <c r="B1844" s="34" t="s">
        <v>666</v>
      </c>
      <c r="C1844" s="34" t="s">
        <v>667</v>
      </c>
      <c r="D1844" s="15">
        <v>42845</v>
      </c>
      <c r="E1844" s="16" t="s">
        <v>44</v>
      </c>
      <c r="F1844" s="17">
        <v>34</v>
      </c>
      <c r="G1844" s="18" t="e">
        <f>ROUNDUP(DATEDIF(D1844,$B$91,"d")/7,0)</f>
        <v>#VALUE!</v>
      </c>
      <c r="H1844" s="19">
        <v>5485249</v>
      </c>
      <c r="I1844" s="19">
        <v>3773</v>
      </c>
      <c r="J1844" s="19">
        <v>14613962</v>
      </c>
      <c r="K1844" s="20">
        <f t="shared" si="269"/>
        <v>-0.624656954766955</v>
      </c>
      <c r="L1844" s="19">
        <v>44291439</v>
      </c>
      <c r="M1844" s="19">
        <v>30998</v>
      </c>
    </row>
    <row r="1845" spans="2:13" ht="15.75" customHeight="1" hidden="1" outlineLevel="2">
      <c r="B1845" s="34" t="s">
        <v>666</v>
      </c>
      <c r="C1845" s="34" t="s">
        <v>667</v>
      </c>
      <c r="D1845" s="15">
        <v>42845</v>
      </c>
      <c r="E1845" s="16" t="s">
        <v>44</v>
      </c>
      <c r="F1845" s="17">
        <v>34</v>
      </c>
      <c r="G1845" s="18" t="e">
        <f>ROUNDUP(DATEDIF(D1845,$B$100,"d")/7,0)</f>
        <v>#VALUE!</v>
      </c>
      <c r="H1845" s="19">
        <v>2366027</v>
      </c>
      <c r="I1845" s="19">
        <v>1676</v>
      </c>
      <c r="J1845" s="19">
        <v>5485249</v>
      </c>
      <c r="K1845" s="20">
        <f t="shared" si="269"/>
        <v>-0.5686564092167922</v>
      </c>
      <c r="L1845" s="19">
        <v>46657466</v>
      </c>
      <c r="M1845" s="19">
        <v>32674</v>
      </c>
    </row>
    <row r="1846" spans="1:13" s="28" customFormat="1" ht="15.75" customHeight="1" hidden="1" outlineLevel="1">
      <c r="A1846" s="28">
        <v>1</v>
      </c>
      <c r="B1846" s="37" t="s">
        <v>668</v>
      </c>
      <c r="C1846" s="37"/>
      <c r="D1846" s="23"/>
      <c r="E1846" s="24"/>
      <c r="F1846" s="25"/>
      <c r="G1846" s="26"/>
      <c r="H1846" s="23">
        <f>SUBTOTAL(9,'2017.01.02. - 2017.12.31.  alapadatok'!$H$1842:$H$1845)</f>
        <v>46657466</v>
      </c>
      <c r="I1846" s="23">
        <f>SUBTOTAL(9,'2017.01.02. - 2017.12.31.  alapadatok'!$I$1842:$I$1845)</f>
        <v>32674</v>
      </c>
      <c r="J1846" s="23"/>
      <c r="K1846" s="27"/>
      <c r="L1846" s="23"/>
      <c r="M1846" s="23"/>
    </row>
    <row r="1847" spans="2:13" ht="15.75" customHeight="1" hidden="1" outlineLevel="2">
      <c r="B1847" s="34" t="s">
        <v>669</v>
      </c>
      <c r="C1847" s="34" t="s">
        <v>670</v>
      </c>
      <c r="D1847" s="15">
        <v>42908</v>
      </c>
      <c r="E1847" s="16" t="s">
        <v>60</v>
      </c>
      <c r="F1847" s="17"/>
      <c r="G1847" s="18">
        <v>1</v>
      </c>
      <c r="H1847" s="19">
        <v>14175950</v>
      </c>
      <c r="I1847" s="19">
        <v>9755</v>
      </c>
      <c r="J1847" s="19"/>
      <c r="K1847" s="20">
        <f aca="true" t="shared" si="270" ref="K1847:K1854">IF(J1847&lt;&gt;0,-(J1847-H1847)/J1847,"")</f>
        <v>0</v>
      </c>
      <c r="L1847" s="19">
        <v>14175950</v>
      </c>
      <c r="M1847" s="19">
        <v>9755</v>
      </c>
    </row>
    <row r="1848" spans="2:13" ht="15.75" customHeight="1" hidden="1" outlineLevel="2">
      <c r="B1848" s="34" t="s">
        <v>669</v>
      </c>
      <c r="C1848" s="34" t="s">
        <v>670</v>
      </c>
      <c r="D1848" s="15">
        <v>42908</v>
      </c>
      <c r="E1848" s="16" t="s">
        <v>60</v>
      </c>
      <c r="F1848" s="17"/>
      <c r="G1848" s="18" t="e">
        <f aca="true" t="shared" si="271" ref="G1848:G1849">ROUNDUP(DATEDIF(D1848,$B$128,"d")/7,0)</f>
        <v>#VALUE!</v>
      </c>
      <c r="H1848" s="19">
        <v>9735418</v>
      </c>
      <c r="I1848" s="19">
        <v>6661</v>
      </c>
      <c r="J1848" s="19">
        <v>14175950</v>
      </c>
      <c r="K1848" s="20">
        <f t="shared" si="270"/>
        <v>-0.31324405066327127</v>
      </c>
      <c r="L1848" s="19">
        <v>23896218</v>
      </c>
      <c r="M1848" s="19">
        <v>16395</v>
      </c>
    </row>
    <row r="1849" spans="2:13" ht="15.75" customHeight="1" hidden="1" outlineLevel="2">
      <c r="B1849" s="34" t="s">
        <v>669</v>
      </c>
      <c r="C1849" s="34" t="s">
        <v>670</v>
      </c>
      <c r="D1849" s="15">
        <v>42908</v>
      </c>
      <c r="E1849" s="16" t="s">
        <v>60</v>
      </c>
      <c r="F1849" s="17"/>
      <c r="G1849" s="18" t="e">
        <f t="shared" si="271"/>
        <v>#VALUE!</v>
      </c>
      <c r="H1849" s="19">
        <v>5191289</v>
      </c>
      <c r="I1849" s="19">
        <v>3496</v>
      </c>
      <c r="J1849" s="19">
        <v>9735418</v>
      </c>
      <c r="K1849" s="20">
        <f t="shared" si="270"/>
        <v>-0.4667625981750347</v>
      </c>
      <c r="L1849" s="19">
        <v>29087507</v>
      </c>
      <c r="M1849" s="19">
        <v>19891</v>
      </c>
    </row>
    <row r="1850" spans="2:13" ht="15.75" customHeight="1" hidden="1" outlineLevel="2">
      <c r="B1850" s="34" t="s">
        <v>669</v>
      </c>
      <c r="C1850" s="34" t="s">
        <v>670</v>
      </c>
      <c r="D1850" s="15">
        <v>42908</v>
      </c>
      <c r="E1850" s="16" t="s">
        <v>60</v>
      </c>
      <c r="F1850" s="17"/>
      <c r="G1850" s="18" t="e">
        <f>ROUNDUP(DATEDIF(D1850,$B$131,"d")/7,0)</f>
        <v>#VALUE!</v>
      </c>
      <c r="H1850" s="19">
        <v>3332260</v>
      </c>
      <c r="I1850" s="19">
        <v>2238</v>
      </c>
      <c r="J1850" s="19">
        <v>5191289</v>
      </c>
      <c r="K1850" s="20">
        <f t="shared" si="270"/>
        <v>-0.35810547245587754</v>
      </c>
      <c r="L1850" s="19">
        <v>32445767</v>
      </c>
      <c r="M1850" s="19">
        <v>22152</v>
      </c>
    </row>
    <row r="1851" spans="2:13" ht="15.75" customHeight="1" hidden="1" outlineLevel="2">
      <c r="B1851" s="34" t="s">
        <v>669</v>
      </c>
      <c r="C1851" s="34" t="s">
        <v>670</v>
      </c>
      <c r="D1851" s="15">
        <v>42908</v>
      </c>
      <c r="E1851" s="16" t="s">
        <v>60</v>
      </c>
      <c r="F1851" s="17"/>
      <c r="G1851" s="18" t="e">
        <f>ROUNDUP(DATEDIF(D1851,$B$134,"d")/7,0)</f>
        <v>#VALUE!</v>
      </c>
      <c r="H1851" s="19">
        <v>1148381</v>
      </c>
      <c r="I1851" s="19">
        <v>847</v>
      </c>
      <c r="J1851" s="19">
        <v>3332260</v>
      </c>
      <c r="K1851" s="20">
        <f t="shared" si="270"/>
        <v>-0.6553747306632736</v>
      </c>
      <c r="L1851" s="19">
        <v>33596528</v>
      </c>
      <c r="M1851" s="19">
        <v>23001</v>
      </c>
    </row>
    <row r="1852" spans="2:13" ht="15.75" customHeight="1" hidden="1" outlineLevel="2">
      <c r="B1852" s="34" t="s">
        <v>669</v>
      </c>
      <c r="C1852" s="34" t="s">
        <v>670</v>
      </c>
      <c r="D1852" s="15">
        <v>42908</v>
      </c>
      <c r="E1852" s="16" t="s">
        <v>60</v>
      </c>
      <c r="F1852" s="17"/>
      <c r="G1852" s="18" t="e">
        <f aca="true" t="shared" si="272" ref="G1852:G1853">ROUNDUP(DATEDIF(D1852,$B$140,"d")/7,0)</f>
        <v>#VALUE!</v>
      </c>
      <c r="H1852" s="19">
        <v>462156</v>
      </c>
      <c r="I1852" s="19">
        <v>320</v>
      </c>
      <c r="J1852" s="19">
        <v>1148381</v>
      </c>
      <c r="K1852" s="20">
        <f t="shared" si="270"/>
        <v>-0.5975586499602484</v>
      </c>
      <c r="L1852" s="19">
        <v>34058684</v>
      </c>
      <c r="M1852" s="19">
        <v>23321</v>
      </c>
    </row>
    <row r="1853" spans="2:13" ht="15.75" customHeight="1" hidden="1" outlineLevel="2">
      <c r="B1853" s="34" t="s">
        <v>669</v>
      </c>
      <c r="C1853" s="34" t="s">
        <v>670</v>
      </c>
      <c r="D1853" s="15">
        <v>42908</v>
      </c>
      <c r="E1853" s="16" t="s">
        <v>60</v>
      </c>
      <c r="F1853" s="17"/>
      <c r="G1853" s="18" t="e">
        <f t="shared" si="272"/>
        <v>#VALUE!</v>
      </c>
      <c r="H1853" s="19">
        <v>430660</v>
      </c>
      <c r="I1853" s="19">
        <v>277</v>
      </c>
      <c r="J1853" s="19">
        <v>462156</v>
      </c>
      <c r="K1853" s="20">
        <f t="shared" si="270"/>
        <v>-0.06815014843472766</v>
      </c>
      <c r="L1853" s="19">
        <v>34489344</v>
      </c>
      <c r="M1853" s="19">
        <v>23598</v>
      </c>
    </row>
    <row r="1854" spans="2:13" ht="15.75" customHeight="1" hidden="1" outlineLevel="2">
      <c r="B1854" s="85" t="s">
        <v>669</v>
      </c>
      <c r="C1854" s="44" t="s">
        <v>670</v>
      </c>
      <c r="D1854" s="66">
        <v>42908</v>
      </c>
      <c r="E1854" s="65" t="s">
        <v>60</v>
      </c>
      <c r="F1854" s="31"/>
      <c r="G1854" s="18" t="e">
        <f>ROUNDUP(DATEDIF(D1854,$B$152,"d")/7,0)</f>
        <v>#VALUE!</v>
      </c>
      <c r="H1854" s="19">
        <v>640240</v>
      </c>
      <c r="I1854" s="19">
        <v>400</v>
      </c>
      <c r="J1854" s="19">
        <v>430660</v>
      </c>
      <c r="K1854" s="20">
        <f t="shared" si="270"/>
        <v>0.48664840013003297</v>
      </c>
      <c r="L1854" s="56">
        <v>35129584</v>
      </c>
      <c r="M1854" s="56">
        <v>23998</v>
      </c>
    </row>
    <row r="1855" spans="1:13" s="28" customFormat="1" ht="15.75" customHeight="1" hidden="1" outlineLevel="1">
      <c r="A1855" s="28">
        <v>1</v>
      </c>
      <c r="B1855" s="57" t="s">
        <v>671</v>
      </c>
      <c r="C1855" s="46"/>
      <c r="D1855" s="23"/>
      <c r="E1855" s="23"/>
      <c r="F1855" s="25"/>
      <c r="G1855" s="26"/>
      <c r="H1855" s="23">
        <f>SUBTOTAL(9,'2017.01.02. - 2017.12.31.  alapadatok'!$H$1847:$H$1854)</f>
        <v>35116354</v>
      </c>
      <c r="I1855" s="23">
        <f>SUBTOTAL(9,'2017.01.02. - 2017.12.31.  alapadatok'!$I$1847:$I$1854)</f>
        <v>23994</v>
      </c>
      <c r="J1855" s="23"/>
      <c r="K1855" s="27"/>
      <c r="L1855" s="62"/>
      <c r="M1855" s="62"/>
    </row>
    <row r="1856" spans="2:13" ht="15.75" customHeight="1" hidden="1" outlineLevel="2">
      <c r="B1856" s="85" t="s">
        <v>672</v>
      </c>
      <c r="C1856" s="44" t="s">
        <v>673</v>
      </c>
      <c r="D1856" s="66">
        <v>42565</v>
      </c>
      <c r="E1856" s="65" t="s">
        <v>29</v>
      </c>
      <c r="F1856" s="31">
        <v>1</v>
      </c>
      <c r="G1856" s="18" t="e">
        <f>ROUNDUP(DATEDIF(D1856,$B$65,"d")/7,0)</f>
        <v>#VALUE!</v>
      </c>
      <c r="H1856" s="19">
        <v>23500</v>
      </c>
      <c r="I1856" s="19">
        <v>47</v>
      </c>
      <c r="J1856" s="19"/>
      <c r="K1856" s="20">
        <f aca="true" t="shared" si="273" ref="K1856:K1857">IF(J1856&lt;&gt;0,-(J1856-H1856)/J1856,"")</f>
        <v>0</v>
      </c>
      <c r="L1856" s="56">
        <v>45570478</v>
      </c>
      <c r="M1856" s="56">
        <v>32751</v>
      </c>
    </row>
    <row r="1857" spans="2:13" ht="15.75" customHeight="1" hidden="1" outlineLevel="2">
      <c r="B1857" s="85" t="s">
        <v>672</v>
      </c>
      <c r="C1857" s="44" t="s">
        <v>673</v>
      </c>
      <c r="D1857" s="66">
        <v>42565</v>
      </c>
      <c r="E1857" s="65" t="s">
        <v>29</v>
      </c>
      <c r="F1857" s="31">
        <v>1</v>
      </c>
      <c r="G1857" s="18" t="e">
        <f>ROUNDUP(DATEDIF(D1857,$B$74,"d")/7,0)</f>
        <v>#VALUE!</v>
      </c>
      <c r="H1857" s="19">
        <v>94500</v>
      </c>
      <c r="I1857" s="19">
        <v>135</v>
      </c>
      <c r="J1857" s="19">
        <v>23500</v>
      </c>
      <c r="K1857" s="20">
        <f t="shared" si="273"/>
        <v>3.021276595744681</v>
      </c>
      <c r="L1857" s="56">
        <v>45664978</v>
      </c>
      <c r="M1857" s="56">
        <v>32886</v>
      </c>
    </row>
    <row r="1858" spans="1:13" s="28" customFormat="1" ht="15.75" customHeight="1" hidden="1" outlineLevel="1">
      <c r="A1858" s="28">
        <v>1</v>
      </c>
      <c r="B1858" s="57" t="s">
        <v>674</v>
      </c>
      <c r="C1858" s="46"/>
      <c r="D1858" s="23"/>
      <c r="E1858" s="23"/>
      <c r="F1858" s="25"/>
      <c r="G1858" s="26"/>
      <c r="H1858" s="23">
        <f>SUBTOTAL(9,'2017.01.02. - 2017.12.31.  alapadatok'!$H$1856:$H$1857)</f>
        <v>118000</v>
      </c>
      <c r="I1858" s="23">
        <f>SUBTOTAL(9,'2017.01.02. - 2017.12.31.  alapadatok'!$I$1856:$I$1857)</f>
        <v>182</v>
      </c>
      <c r="J1858" s="23"/>
      <c r="K1858" s="27"/>
      <c r="L1858" s="62"/>
      <c r="M1858" s="62"/>
    </row>
    <row r="1859" spans="2:13" ht="15.75" customHeight="1" hidden="1" outlineLevel="2">
      <c r="B1859" s="85" t="s">
        <v>675</v>
      </c>
      <c r="C1859" s="44" t="s">
        <v>675</v>
      </c>
      <c r="D1859" s="66">
        <v>42705</v>
      </c>
      <c r="E1859" s="65" t="s">
        <v>60</v>
      </c>
      <c r="F1859" s="31"/>
      <c r="G1859" s="18" t="e">
        <f>ROUNDUP(DATEDIF(D1859,$B$50,"d")/7,0)</f>
        <v>#VALUE!</v>
      </c>
      <c r="H1859" s="19">
        <v>5226430</v>
      </c>
      <c r="I1859" s="19">
        <v>4277</v>
      </c>
      <c r="J1859" s="19">
        <v>20361948</v>
      </c>
      <c r="K1859" s="20">
        <f aca="true" t="shared" si="274" ref="K1859:K1870">IF(J1859&lt;&gt;0,-(J1859-H1859)/J1859,"")</f>
        <v>-0.7433236741396255</v>
      </c>
      <c r="L1859" s="56">
        <v>139926177</v>
      </c>
      <c r="M1859" s="56">
        <v>110697</v>
      </c>
    </row>
    <row r="1860" spans="2:13" ht="15.75" customHeight="1" hidden="1" outlineLevel="2">
      <c r="B1860" s="30" t="s">
        <v>675</v>
      </c>
      <c r="C1860" s="44" t="s">
        <v>675</v>
      </c>
      <c r="D1860" s="66">
        <v>42705</v>
      </c>
      <c r="E1860" s="65" t="s">
        <v>60</v>
      </c>
      <c r="F1860" s="71"/>
      <c r="G1860" s="18" t="e">
        <f>ROUNDUP(DATEDIF(D1860,$B$52,"d")/7,0)</f>
        <v>#VALUE!</v>
      </c>
      <c r="H1860" s="19">
        <v>2530530</v>
      </c>
      <c r="I1860" s="48">
        <v>1959</v>
      </c>
      <c r="J1860" s="30">
        <v>5226430</v>
      </c>
      <c r="K1860" s="30">
        <f t="shared" si="274"/>
        <v>-0.5158205505478883</v>
      </c>
      <c r="L1860" s="30">
        <v>142456707</v>
      </c>
      <c r="M1860" s="30">
        <v>112656</v>
      </c>
    </row>
    <row r="1861" spans="2:13" ht="15.75" customHeight="1" hidden="1" outlineLevel="2">
      <c r="B1861" s="44" t="s">
        <v>675</v>
      </c>
      <c r="C1861" s="44" t="s">
        <v>675</v>
      </c>
      <c r="D1861" s="15">
        <v>42705</v>
      </c>
      <c r="E1861" s="16" t="s">
        <v>60</v>
      </c>
      <c r="F1861" s="17"/>
      <c r="G1861" s="18" t="e">
        <f aca="true" t="shared" si="275" ref="G1861:G1862">ROUNDUP(DATEDIF(D1861,$B$56,"d")/7,0)</f>
        <v>#VALUE!</v>
      </c>
      <c r="H1861" s="19">
        <v>2227008</v>
      </c>
      <c r="I1861" s="19">
        <v>1915</v>
      </c>
      <c r="J1861" s="19">
        <v>2530530</v>
      </c>
      <c r="K1861" s="20">
        <f t="shared" si="274"/>
        <v>-0.11994404334269897</v>
      </c>
      <c r="L1861" s="19">
        <v>144683715</v>
      </c>
      <c r="M1861" s="19">
        <v>114571</v>
      </c>
    </row>
    <row r="1862" spans="2:13" ht="15.75" customHeight="1" hidden="1" outlineLevel="2">
      <c r="B1862" s="44" t="s">
        <v>675</v>
      </c>
      <c r="C1862" s="44" t="s">
        <v>675</v>
      </c>
      <c r="D1862" s="15">
        <v>42705</v>
      </c>
      <c r="E1862" s="16" t="s">
        <v>60</v>
      </c>
      <c r="F1862" s="17"/>
      <c r="G1862" s="18" t="e">
        <f t="shared" si="275"/>
        <v>#VALUE!</v>
      </c>
      <c r="H1862" s="19">
        <v>2839115</v>
      </c>
      <c r="I1862" s="19">
        <v>2426</v>
      </c>
      <c r="J1862" s="19">
        <v>2227008</v>
      </c>
      <c r="K1862" s="20">
        <f t="shared" si="274"/>
        <v>0.2748562196453717</v>
      </c>
      <c r="L1862" s="19">
        <v>147540430</v>
      </c>
      <c r="M1862" s="19">
        <v>117029</v>
      </c>
    </row>
    <row r="1863" spans="2:13" ht="15.75" customHeight="1" hidden="1" outlineLevel="2">
      <c r="B1863" s="44" t="s">
        <v>675</v>
      </c>
      <c r="C1863" s="44" t="s">
        <v>675</v>
      </c>
      <c r="D1863" s="15">
        <v>42705</v>
      </c>
      <c r="E1863" s="16" t="s">
        <v>60</v>
      </c>
      <c r="F1863" s="17"/>
      <c r="G1863" s="18" t="e">
        <f>ROUNDUP(DATEDIF(D1863,$B$67,"d")/7,0)</f>
        <v>#VALUE!</v>
      </c>
      <c r="H1863" s="19">
        <v>2418435</v>
      </c>
      <c r="I1863" s="19">
        <v>1928</v>
      </c>
      <c r="J1863" s="19">
        <v>2839115</v>
      </c>
      <c r="K1863" s="20">
        <f t="shared" si="274"/>
        <v>-0.1481729341713879</v>
      </c>
      <c r="L1863" s="19">
        <v>150018865</v>
      </c>
      <c r="M1863" s="19">
        <v>119059</v>
      </c>
    </row>
    <row r="1864" spans="2:13" ht="15.75" customHeight="1" hidden="1" outlineLevel="2">
      <c r="B1864" s="44" t="s">
        <v>675</v>
      </c>
      <c r="C1864" s="44" t="s">
        <v>675</v>
      </c>
      <c r="D1864" s="15">
        <v>42705</v>
      </c>
      <c r="E1864" s="16" t="s">
        <v>60</v>
      </c>
      <c r="F1864" s="17"/>
      <c r="G1864" s="18" t="e">
        <f>ROUNDUP(DATEDIF(D1864,$B$65,"d")/7,0)</f>
        <v>#VALUE!</v>
      </c>
      <c r="H1864" s="19">
        <v>1176800</v>
      </c>
      <c r="I1864" s="19">
        <v>1084</v>
      </c>
      <c r="J1864" s="19">
        <v>2418435</v>
      </c>
      <c r="K1864" s="20">
        <f t="shared" si="274"/>
        <v>-0.5134043296594699</v>
      </c>
      <c r="L1864" s="19">
        <v>151200945</v>
      </c>
      <c r="M1864" s="19">
        <v>120147</v>
      </c>
    </row>
    <row r="1865" spans="2:13" ht="15.75" customHeight="1" hidden="1" outlineLevel="2">
      <c r="B1865" s="44" t="s">
        <v>675</v>
      </c>
      <c r="C1865" s="44" t="s">
        <v>675</v>
      </c>
      <c r="D1865" s="15">
        <v>42705</v>
      </c>
      <c r="E1865" s="16" t="s">
        <v>60</v>
      </c>
      <c r="F1865" s="17"/>
      <c r="G1865" s="18" t="e">
        <f>ROUNDUP(DATEDIF(D1865,$B$74,"d")/7,0)</f>
        <v>#VALUE!</v>
      </c>
      <c r="H1865" s="19">
        <v>997930</v>
      </c>
      <c r="I1865" s="19">
        <v>953</v>
      </c>
      <c r="J1865" s="19">
        <v>1176800</v>
      </c>
      <c r="K1865" s="20">
        <f t="shared" si="274"/>
        <v>-0.15199694085656015</v>
      </c>
      <c r="L1865" s="19">
        <v>152198875</v>
      </c>
      <c r="M1865" s="19">
        <v>121100</v>
      </c>
    </row>
    <row r="1866" spans="2:13" ht="15.75" customHeight="1" hidden="1" outlineLevel="2">
      <c r="B1866" s="44" t="s">
        <v>675</v>
      </c>
      <c r="C1866" s="44" t="s">
        <v>675</v>
      </c>
      <c r="D1866" s="15">
        <v>42705</v>
      </c>
      <c r="E1866" s="16" t="s">
        <v>60</v>
      </c>
      <c r="F1866" s="17"/>
      <c r="G1866" s="18" t="e">
        <f>ROUNDUP(DATEDIF(D1866,$B$82,"d")/7,0)</f>
        <v>#VALUE!</v>
      </c>
      <c r="H1866" s="19">
        <v>699255</v>
      </c>
      <c r="I1866" s="19">
        <v>700</v>
      </c>
      <c r="J1866" s="19">
        <v>997930</v>
      </c>
      <c r="K1866" s="20">
        <f t="shared" si="274"/>
        <v>-0.2992945396971731</v>
      </c>
      <c r="L1866" s="19">
        <v>152898130</v>
      </c>
      <c r="M1866" s="19">
        <v>121800</v>
      </c>
    </row>
    <row r="1867" spans="2:13" ht="15.75" customHeight="1" hidden="1" outlineLevel="2">
      <c r="B1867" s="44" t="s">
        <v>675</v>
      </c>
      <c r="C1867" s="44" t="s">
        <v>675</v>
      </c>
      <c r="D1867" s="15">
        <v>42705</v>
      </c>
      <c r="E1867" s="16" t="s">
        <v>60</v>
      </c>
      <c r="F1867" s="17"/>
      <c r="G1867" s="18" t="e">
        <f>ROUNDUP(DATEDIF(D1867,$B$64,"d")/7,0)</f>
        <v>#VALUE!</v>
      </c>
      <c r="H1867" s="19">
        <v>639730</v>
      </c>
      <c r="I1867" s="19">
        <v>577</v>
      </c>
      <c r="J1867" s="19">
        <v>699255</v>
      </c>
      <c r="K1867" s="20">
        <f t="shared" si="274"/>
        <v>-0.08512631300455485</v>
      </c>
      <c r="L1867" s="19">
        <v>153552860</v>
      </c>
      <c r="M1867" s="19">
        <v>122433</v>
      </c>
    </row>
    <row r="1868" spans="2:13" ht="15.75" customHeight="1" hidden="1" outlineLevel="2">
      <c r="B1868" s="44" t="s">
        <v>675</v>
      </c>
      <c r="C1868" s="44" t="s">
        <v>675</v>
      </c>
      <c r="D1868" s="15">
        <v>42705</v>
      </c>
      <c r="E1868" s="16" t="s">
        <v>60</v>
      </c>
      <c r="F1868" s="17"/>
      <c r="G1868" s="18" t="e">
        <f>ROUNDUP(DATEDIF(D1868,$B$73,"d")/7,0)</f>
        <v>#VALUE!</v>
      </c>
      <c r="H1868" s="19">
        <v>1062440</v>
      </c>
      <c r="I1868" s="19">
        <v>1147</v>
      </c>
      <c r="J1868" s="19">
        <v>639730</v>
      </c>
      <c r="K1868" s="20">
        <f t="shared" si="274"/>
        <v>0.660763134447345</v>
      </c>
      <c r="L1868" s="19">
        <v>154615300</v>
      </c>
      <c r="M1868" s="19">
        <v>123580</v>
      </c>
    </row>
    <row r="1869" spans="2:13" ht="15.75" customHeight="1" hidden="1" outlineLevel="2">
      <c r="B1869" s="34" t="s">
        <v>675</v>
      </c>
      <c r="C1869" s="34" t="s">
        <v>675</v>
      </c>
      <c r="D1869" s="15">
        <v>42705</v>
      </c>
      <c r="E1869" s="16" t="s">
        <v>60</v>
      </c>
      <c r="F1869" s="17"/>
      <c r="G1869" s="18" t="e">
        <f>ROUNDUP(DATEDIF(D1869,$B$74,"d")/7,0)</f>
        <v>#VALUE!</v>
      </c>
      <c r="H1869" s="51">
        <v>474695</v>
      </c>
      <c r="I1869" s="51">
        <v>540</v>
      </c>
      <c r="J1869" s="51">
        <v>1062440</v>
      </c>
      <c r="K1869" s="20">
        <f t="shared" si="274"/>
        <v>-0.5532030044049546</v>
      </c>
      <c r="L1869" s="51">
        <v>155089995</v>
      </c>
      <c r="M1869" s="51">
        <v>124120</v>
      </c>
    </row>
    <row r="1870" spans="2:13" ht="15.75" customHeight="1" hidden="1" outlineLevel="2">
      <c r="B1870" s="34" t="s">
        <v>675</v>
      </c>
      <c r="C1870" s="34" t="s">
        <v>675</v>
      </c>
      <c r="D1870" s="15">
        <v>42705</v>
      </c>
      <c r="E1870" s="16" t="s">
        <v>60</v>
      </c>
      <c r="F1870" s="17"/>
      <c r="G1870" s="18" t="e">
        <f>ROUNDUP(DATEDIF(D1870,$B$76,"d")/7,0)</f>
        <v>#VALUE!</v>
      </c>
      <c r="H1870" s="51">
        <v>155530</v>
      </c>
      <c r="I1870" s="51">
        <v>127</v>
      </c>
      <c r="J1870" s="51">
        <v>474695</v>
      </c>
      <c r="K1870" s="20">
        <f t="shared" si="274"/>
        <v>-0.6723580404259577</v>
      </c>
      <c r="L1870" s="51">
        <v>155245525</v>
      </c>
      <c r="M1870" s="51">
        <v>124247</v>
      </c>
    </row>
    <row r="1871" spans="2:13" ht="15.75" customHeight="1" hidden="1" outlineLevel="2">
      <c r="B1871" s="34" t="s">
        <v>675</v>
      </c>
      <c r="C1871" s="34" t="s">
        <v>675</v>
      </c>
      <c r="D1871" s="15">
        <v>42705</v>
      </c>
      <c r="E1871" s="16" t="s">
        <v>60</v>
      </c>
      <c r="F1871" s="17"/>
      <c r="G1871" s="18" t="e">
        <f>ROUNDUP(DATEDIF(D1871,$B$43,"d")/7,0)</f>
        <v>#VALUE!</v>
      </c>
      <c r="H1871" s="51">
        <v>5492390</v>
      </c>
      <c r="I1871" s="51">
        <v>4440</v>
      </c>
      <c r="J1871" s="51"/>
      <c r="K1871" s="20"/>
      <c r="L1871" s="51"/>
      <c r="M1871" s="51"/>
    </row>
    <row r="1872" spans="1:13" s="28" customFormat="1" ht="15.75" customHeight="1" hidden="1" outlineLevel="1">
      <c r="A1872" s="28">
        <v>1</v>
      </c>
      <c r="B1872" s="37" t="s">
        <v>676</v>
      </c>
      <c r="C1872" s="37"/>
      <c r="D1872" s="23"/>
      <c r="E1872" s="24"/>
      <c r="F1872" s="25"/>
      <c r="G1872" s="26"/>
      <c r="H1872" s="52">
        <f>SUBTOTAL(9,'2017.01.02. - 2017.12.31.  alapadatok'!$H$1859:$H$1871)</f>
        <v>25940288</v>
      </c>
      <c r="I1872" s="52">
        <f>SUBTOTAL(9,'2017.01.02. - 2017.12.31.  alapadatok'!$I$1859:$I$1871)</f>
        <v>22073</v>
      </c>
      <c r="J1872" s="52"/>
      <c r="K1872" s="27"/>
      <c r="L1872" s="52"/>
      <c r="M1872" s="52"/>
    </row>
    <row r="1873" spans="2:13" ht="15.75" customHeight="1" hidden="1" outlineLevel="2">
      <c r="B1873" s="34" t="s">
        <v>677</v>
      </c>
      <c r="C1873" s="34" t="s">
        <v>677</v>
      </c>
      <c r="D1873" s="15">
        <v>42761</v>
      </c>
      <c r="E1873" s="16" t="s">
        <v>387</v>
      </c>
      <c r="F1873" s="17">
        <v>12</v>
      </c>
      <c r="G1873" s="18" t="e">
        <f>ROUNDUP(DATEDIF(D1873,$B$56,"d")/7,0)</f>
        <v>#VALUE!</v>
      </c>
      <c r="H1873" s="51">
        <v>935770</v>
      </c>
      <c r="I1873" s="51">
        <v>1148</v>
      </c>
      <c r="J1873" s="51"/>
      <c r="K1873" s="20">
        <f aca="true" t="shared" si="276" ref="K1873:K1875">IF(J1873&lt;&gt;0,-(J1873-H1873)/J1873,"")</f>
        <v>0</v>
      </c>
      <c r="L1873" s="51">
        <v>1094510</v>
      </c>
      <c r="M1873" s="51">
        <v>1385</v>
      </c>
    </row>
    <row r="1874" spans="2:13" ht="15.75" customHeight="1" hidden="1" outlineLevel="2">
      <c r="B1874" s="34" t="s">
        <v>677</v>
      </c>
      <c r="C1874" s="34" t="s">
        <v>677</v>
      </c>
      <c r="D1874" s="15">
        <v>42761</v>
      </c>
      <c r="E1874" s="16" t="s">
        <v>387</v>
      </c>
      <c r="F1874" s="17">
        <v>12</v>
      </c>
      <c r="G1874" s="18" t="e">
        <f>ROUNDUP(DATEDIF(D1874,$B$67,"d")/7,0)</f>
        <v>#VALUE!</v>
      </c>
      <c r="H1874" s="51">
        <v>180270</v>
      </c>
      <c r="I1874" s="51">
        <v>137</v>
      </c>
      <c r="J1874" s="51">
        <v>935770</v>
      </c>
      <c r="K1874" s="20">
        <f t="shared" si="276"/>
        <v>-0.8073565085437661</v>
      </c>
      <c r="L1874" s="51">
        <v>1274780</v>
      </c>
      <c r="M1874" s="51">
        <v>1522</v>
      </c>
    </row>
    <row r="1875" spans="2:13" ht="15.75" customHeight="1" hidden="1" outlineLevel="2">
      <c r="B1875" s="34" t="s">
        <v>677</v>
      </c>
      <c r="C1875" s="34" t="s">
        <v>677</v>
      </c>
      <c r="D1875" s="15">
        <v>42761</v>
      </c>
      <c r="E1875" s="16" t="s">
        <v>387</v>
      </c>
      <c r="F1875" s="17">
        <v>1</v>
      </c>
      <c r="G1875" s="18" t="e">
        <f>ROUNDUP(DATEDIF(D1875,$B$74,"d")/7,0)</f>
        <v>#VALUE!</v>
      </c>
      <c r="H1875" s="51">
        <v>117300</v>
      </c>
      <c r="I1875" s="51">
        <v>170</v>
      </c>
      <c r="J1875" s="51"/>
      <c r="K1875" s="20">
        <f t="shared" si="276"/>
        <v>0</v>
      </c>
      <c r="L1875" s="51">
        <v>1422528</v>
      </c>
      <c r="M1875" s="51">
        <v>1741</v>
      </c>
    </row>
    <row r="1876" spans="1:13" s="28" customFormat="1" ht="15.75" customHeight="1" hidden="1" outlineLevel="1">
      <c r="A1876" s="28">
        <v>1</v>
      </c>
      <c r="B1876" s="37" t="s">
        <v>678</v>
      </c>
      <c r="C1876" s="37"/>
      <c r="D1876" s="23"/>
      <c r="E1876" s="24"/>
      <c r="F1876" s="25"/>
      <c r="G1876" s="26"/>
      <c r="H1876" s="52">
        <f>SUBTOTAL(9,'2017.01.02. - 2017.12.31.  alapadatok'!$H$1873:$H$1875)</f>
        <v>1233340</v>
      </c>
      <c r="I1876" s="52">
        <f>SUBTOTAL(9,'2017.01.02. - 2017.12.31.  alapadatok'!$I$1873:$I$1875)</f>
        <v>1455</v>
      </c>
      <c r="J1876" s="52"/>
      <c r="K1876" s="27"/>
      <c r="L1876" s="52"/>
      <c r="M1876" s="52"/>
    </row>
    <row r="1877" spans="2:13" ht="15.75" customHeight="1" hidden="1" outlineLevel="2">
      <c r="B1877" s="34" t="s">
        <v>679</v>
      </c>
      <c r="C1877" s="34" t="s">
        <v>679</v>
      </c>
      <c r="D1877" s="15">
        <v>42936</v>
      </c>
      <c r="E1877" s="16" t="s">
        <v>29</v>
      </c>
      <c r="F1877" s="17">
        <v>67</v>
      </c>
      <c r="G1877" s="18" t="e">
        <f>ROUNDUP(DATEDIF(D1877,$B$134,"d")/7,0)</f>
        <v>#VALUE!</v>
      </c>
      <c r="H1877" s="51">
        <v>83978522</v>
      </c>
      <c r="I1877" s="51">
        <v>56032</v>
      </c>
      <c r="J1877" s="51"/>
      <c r="K1877" s="20"/>
      <c r="L1877" s="51">
        <v>83978522</v>
      </c>
      <c r="M1877" s="51">
        <v>56032</v>
      </c>
    </row>
    <row r="1878" spans="2:13" ht="15.75" customHeight="1" hidden="1" outlineLevel="2">
      <c r="B1878" s="34" t="s">
        <v>679</v>
      </c>
      <c r="C1878" s="34" t="s">
        <v>679</v>
      </c>
      <c r="D1878" s="15">
        <v>42936</v>
      </c>
      <c r="E1878" s="16" t="s">
        <v>29</v>
      </c>
      <c r="F1878" s="17">
        <v>57</v>
      </c>
      <c r="G1878" s="18" t="e">
        <f>ROUNDUP(DATEDIF(D1878,$B$140,"d")/7,0)</f>
        <v>#VALUE!</v>
      </c>
      <c r="H1878" s="51">
        <v>50959323</v>
      </c>
      <c r="I1878" s="51">
        <v>33030</v>
      </c>
      <c r="J1878" s="51">
        <v>83978522</v>
      </c>
      <c r="K1878" s="20">
        <f>IF(J1878&lt;&gt;0,-(J1878-H1878)/J1878,"")</f>
        <v>-0.39318623635695804</v>
      </c>
      <c r="L1878" s="51">
        <v>138373845</v>
      </c>
      <c r="M1878" s="51">
        <v>89091</v>
      </c>
    </row>
    <row r="1879" spans="1:13" s="28" customFormat="1" ht="15.75" customHeight="1" hidden="1" outlineLevel="1">
      <c r="A1879" s="28">
        <v>1</v>
      </c>
      <c r="B1879" s="37" t="s">
        <v>680</v>
      </c>
      <c r="C1879" s="37"/>
      <c r="D1879" s="23"/>
      <c r="E1879" s="24"/>
      <c r="F1879" s="25"/>
      <c r="G1879" s="26"/>
      <c r="H1879" s="52">
        <f>SUBTOTAL(9,'2017.01.02. - 2017.12.31.  alapadatok'!$H$1877:$H$1878)</f>
        <v>134937845</v>
      </c>
      <c r="I1879" s="52">
        <f>SUBTOTAL(9,'2017.01.02. - 2017.12.31.  alapadatok'!$I$1877:$I$1878)</f>
        <v>89062</v>
      </c>
      <c r="J1879" s="52"/>
      <c r="K1879" s="27"/>
      <c r="L1879" s="52"/>
      <c r="M1879" s="52"/>
    </row>
    <row r="1880" spans="2:13" ht="15.75" customHeight="1" hidden="1" outlineLevel="2">
      <c r="B1880" s="34" t="s">
        <v>681</v>
      </c>
      <c r="C1880" s="34" t="s">
        <v>682</v>
      </c>
      <c r="D1880" s="15">
        <v>42936</v>
      </c>
      <c r="E1880" s="16" t="s">
        <v>29</v>
      </c>
      <c r="F1880" s="17">
        <v>41</v>
      </c>
      <c r="G1880" s="18" t="e">
        <f>ROUNDUP(DATEDIF(D1880,$B$140,"d")/7,0)</f>
        <v>#VALUE!</v>
      </c>
      <c r="H1880" s="51">
        <v>38756423</v>
      </c>
      <c r="I1880" s="51">
        <v>24209</v>
      </c>
      <c r="J1880" s="51">
        <v>50959323</v>
      </c>
      <c r="K1880" s="20">
        <f aca="true" t="shared" si="277" ref="K1880:K1889">IF(J1880&lt;&gt;0,-(J1880-H1880)/J1880,"")</f>
        <v>-0.23946354232374711</v>
      </c>
      <c r="L1880" s="51">
        <v>177131378</v>
      </c>
      <c r="M1880" s="51">
        <v>113316</v>
      </c>
    </row>
    <row r="1881" spans="2:13" ht="15.75" customHeight="1" hidden="1" outlineLevel="2">
      <c r="B1881" s="34" t="s">
        <v>681</v>
      </c>
      <c r="C1881" s="34" t="s">
        <v>682</v>
      </c>
      <c r="D1881" s="15">
        <v>42936</v>
      </c>
      <c r="E1881" s="16" t="s">
        <v>29</v>
      </c>
      <c r="F1881" s="17">
        <v>32</v>
      </c>
      <c r="G1881" s="18" t="e">
        <f>ROUNDUP(DATEDIF(D1881,$B$152,"d")/7,0)</f>
        <v>#VALUE!</v>
      </c>
      <c r="H1881" s="51">
        <v>26279370</v>
      </c>
      <c r="I1881" s="51">
        <v>16181</v>
      </c>
      <c r="J1881" s="51">
        <v>38756423</v>
      </c>
      <c r="K1881" s="20">
        <f t="shared" si="277"/>
        <v>-0.3219351022151864</v>
      </c>
      <c r="L1881" s="51">
        <v>203410748</v>
      </c>
      <c r="M1881" s="51">
        <v>129497</v>
      </c>
    </row>
    <row r="1882" spans="2:13" ht="15.75" customHeight="1" hidden="1" outlineLevel="2">
      <c r="B1882" s="34" t="s">
        <v>681</v>
      </c>
      <c r="C1882" s="34" t="s">
        <v>682</v>
      </c>
      <c r="D1882" s="15">
        <v>42936</v>
      </c>
      <c r="E1882" s="16" t="s">
        <v>29</v>
      </c>
      <c r="F1882" s="17">
        <v>21</v>
      </c>
      <c r="G1882" s="18" t="e">
        <f aca="true" t="shared" si="278" ref="G1882:G1883">ROUNDUP(DATEDIF(D1882,$B$154,"d")/7,0)</f>
        <v>#VALUE!</v>
      </c>
      <c r="H1882" s="51">
        <v>14858858</v>
      </c>
      <c r="I1882" s="51">
        <v>8948</v>
      </c>
      <c r="J1882" s="51">
        <v>26279370</v>
      </c>
      <c r="K1882" s="20">
        <f t="shared" si="277"/>
        <v>-0.434580889876736</v>
      </c>
      <c r="L1882" s="51">
        <v>218269606</v>
      </c>
      <c r="M1882" s="51">
        <v>138455</v>
      </c>
    </row>
    <row r="1883" spans="2:13" ht="15.75" customHeight="1" hidden="1" outlineLevel="2">
      <c r="B1883" s="34" t="s">
        <v>681</v>
      </c>
      <c r="C1883" s="34" t="s">
        <v>682</v>
      </c>
      <c r="D1883" s="15">
        <v>42936</v>
      </c>
      <c r="E1883" s="16" t="s">
        <v>29</v>
      </c>
      <c r="F1883" s="17">
        <v>17</v>
      </c>
      <c r="G1883" s="18" t="e">
        <f t="shared" si="278"/>
        <v>#VALUE!</v>
      </c>
      <c r="H1883" s="51">
        <v>7575980</v>
      </c>
      <c r="I1883" s="51">
        <v>4618</v>
      </c>
      <c r="J1883" s="51">
        <v>14858858</v>
      </c>
      <c r="K1883" s="20">
        <f t="shared" si="277"/>
        <v>-0.49013712897720674</v>
      </c>
      <c r="L1883" s="51">
        <v>225845586</v>
      </c>
      <c r="M1883" s="51">
        <v>143073</v>
      </c>
    </row>
    <row r="1884" spans="2:13" ht="15.75" customHeight="1" hidden="1" outlineLevel="2">
      <c r="B1884" s="34" t="s">
        <v>681</v>
      </c>
      <c r="C1884" s="34" t="s">
        <v>682</v>
      </c>
      <c r="D1884" s="15">
        <v>42936</v>
      </c>
      <c r="E1884" s="16" t="s">
        <v>29</v>
      </c>
      <c r="F1884" s="17">
        <v>17</v>
      </c>
      <c r="G1884" s="18" t="e">
        <f>ROUNDUP(DATEDIF(D1884,$B$156,"d")/7,0)</f>
        <v>#VALUE!</v>
      </c>
      <c r="H1884" s="51">
        <v>6103640</v>
      </c>
      <c r="I1884" s="51">
        <v>4136</v>
      </c>
      <c r="J1884" s="51">
        <v>7575980</v>
      </c>
      <c r="K1884" s="20">
        <f t="shared" si="277"/>
        <v>-0.19434317408440888</v>
      </c>
      <c r="L1884" s="51">
        <v>231949226</v>
      </c>
      <c r="M1884" s="51">
        <v>147209</v>
      </c>
    </row>
    <row r="1885" spans="2:13" ht="15.75" customHeight="1" hidden="1" outlineLevel="2">
      <c r="B1885" s="34" t="s">
        <v>681</v>
      </c>
      <c r="C1885" s="34" t="s">
        <v>682</v>
      </c>
      <c r="D1885" s="15">
        <v>42936</v>
      </c>
      <c r="E1885" s="16" t="s">
        <v>29</v>
      </c>
      <c r="F1885" s="17">
        <v>9</v>
      </c>
      <c r="G1885" s="18" t="e">
        <f>ROUNDUP(DATEDIF(D1885,$B$162,"d")/7,0)</f>
        <v>#VALUE!</v>
      </c>
      <c r="H1885" s="51">
        <v>2059383</v>
      </c>
      <c r="I1885" s="51">
        <v>1332</v>
      </c>
      <c r="J1885" s="51">
        <v>6103640</v>
      </c>
      <c r="K1885" s="20">
        <f t="shared" si="277"/>
        <v>-0.6625975647318649</v>
      </c>
      <c r="L1885" s="51">
        <v>234008609</v>
      </c>
      <c r="M1885" s="51">
        <v>148541</v>
      </c>
    </row>
    <row r="1886" spans="2:13" ht="15.75" customHeight="1" hidden="1" outlineLevel="2">
      <c r="B1886" s="34" t="s">
        <v>681</v>
      </c>
      <c r="C1886" s="34" t="s">
        <v>682</v>
      </c>
      <c r="D1886" s="15">
        <v>42936</v>
      </c>
      <c r="E1886" s="16" t="s">
        <v>29</v>
      </c>
      <c r="F1886" s="17">
        <v>4</v>
      </c>
      <c r="G1886" s="18" t="e">
        <f>ROUNDUP(DATEDIF(D1886,$B$169,"d")/7,0)</f>
        <v>#VALUE!</v>
      </c>
      <c r="H1886" s="51">
        <v>1357523</v>
      </c>
      <c r="I1886" s="51">
        <v>820</v>
      </c>
      <c r="J1886" s="51">
        <v>2059383</v>
      </c>
      <c r="K1886" s="20">
        <f t="shared" si="277"/>
        <v>-0.3408108156666341</v>
      </c>
      <c r="L1886" s="51">
        <v>235366132</v>
      </c>
      <c r="M1886" s="51">
        <v>149361</v>
      </c>
    </row>
    <row r="1887" spans="2:13" ht="15.75" customHeight="1" hidden="1" outlineLevel="2">
      <c r="B1887" s="34" t="s">
        <v>681</v>
      </c>
      <c r="C1887" s="34" t="s">
        <v>682</v>
      </c>
      <c r="D1887" s="15">
        <v>42936</v>
      </c>
      <c r="E1887" s="16" t="s">
        <v>29</v>
      </c>
      <c r="F1887" s="17">
        <v>1</v>
      </c>
      <c r="G1887" s="18" t="e">
        <f>ROUNDUP(DATEDIF(D1887,$B$178,"d")/7,0)</f>
        <v>#VALUE!</v>
      </c>
      <c r="H1887" s="51">
        <v>517040</v>
      </c>
      <c r="I1887" s="51">
        <v>292</v>
      </c>
      <c r="J1887" s="51">
        <v>1357523</v>
      </c>
      <c r="K1887" s="20">
        <f t="shared" si="277"/>
        <v>-0.6191298416306759</v>
      </c>
      <c r="L1887" s="51">
        <v>235883172</v>
      </c>
      <c r="M1887" s="51">
        <v>149653</v>
      </c>
    </row>
    <row r="1888" spans="2:13" ht="15.75" customHeight="1" hidden="1" outlineLevel="2">
      <c r="B1888" s="34" t="s">
        <v>681</v>
      </c>
      <c r="C1888" s="34" t="s">
        <v>682</v>
      </c>
      <c r="D1888" s="15">
        <v>42936</v>
      </c>
      <c r="E1888" s="16" t="s">
        <v>29</v>
      </c>
      <c r="F1888" s="17">
        <v>2</v>
      </c>
      <c r="G1888" s="18" t="e">
        <f>ROUNDUP(DATEDIF(D1888,$B$186,"d")/7,0)</f>
        <v>#VALUE!</v>
      </c>
      <c r="H1888" s="51">
        <v>458730</v>
      </c>
      <c r="I1888" s="51">
        <v>337</v>
      </c>
      <c r="J1888" s="51">
        <v>517040</v>
      </c>
      <c r="K1888" s="20">
        <f t="shared" si="277"/>
        <v>-0.11277657434627882</v>
      </c>
      <c r="L1888" s="51">
        <v>236341902</v>
      </c>
      <c r="M1888" s="51">
        <v>149990</v>
      </c>
    </row>
    <row r="1889" spans="2:13" ht="15.75" customHeight="1" hidden="1" outlineLevel="2">
      <c r="B1889" s="34" t="s">
        <v>681</v>
      </c>
      <c r="C1889" s="34" t="s">
        <v>682</v>
      </c>
      <c r="D1889" s="15">
        <v>42936</v>
      </c>
      <c r="E1889" s="16" t="s">
        <v>29</v>
      </c>
      <c r="F1889" s="17">
        <v>1</v>
      </c>
      <c r="G1889" s="18" t="e">
        <f>ROUNDUP(DATEDIF(D1889,$B$208,"d")/7,0)</f>
        <v>#VALUE!</v>
      </c>
      <c r="H1889" s="51">
        <v>129850</v>
      </c>
      <c r="I1889" s="51">
        <v>165</v>
      </c>
      <c r="J1889" s="51"/>
      <c r="K1889" s="20">
        <f t="shared" si="277"/>
        <v>0</v>
      </c>
      <c r="L1889" s="51">
        <v>236471752</v>
      </c>
      <c r="M1889" s="51">
        <v>150155</v>
      </c>
    </row>
    <row r="1890" spans="1:13" s="28" customFormat="1" ht="15.75" customHeight="1" hidden="1" outlineLevel="1">
      <c r="A1890" s="28">
        <v>1</v>
      </c>
      <c r="B1890" s="37" t="s">
        <v>683</v>
      </c>
      <c r="C1890" s="37"/>
      <c r="D1890" s="23"/>
      <c r="E1890" s="24"/>
      <c r="F1890" s="25"/>
      <c r="G1890" s="26"/>
      <c r="H1890" s="52">
        <f>SUBTOTAL(9,'2017.01.02. - 2017.12.31.  alapadatok'!$H$1880:$H$1889)</f>
        <v>98096797</v>
      </c>
      <c r="I1890" s="52">
        <f>SUBTOTAL(9,'2017.01.02. - 2017.12.31.  alapadatok'!$I$1880:$I$1889)</f>
        <v>61038</v>
      </c>
      <c r="J1890" s="52"/>
      <c r="K1890" s="27"/>
      <c r="L1890" s="52"/>
      <c r="M1890" s="52"/>
    </row>
    <row r="1891" spans="2:13" ht="15.75" customHeight="1" hidden="1" outlineLevel="2">
      <c r="B1891" s="34" t="s">
        <v>684</v>
      </c>
      <c r="C1891" s="34" t="s">
        <v>685</v>
      </c>
      <c r="D1891" s="15">
        <v>42999</v>
      </c>
      <c r="E1891" s="16" t="s">
        <v>77</v>
      </c>
      <c r="F1891" s="17">
        <v>26</v>
      </c>
      <c r="G1891" s="18" t="e">
        <f>ROUNDUP(DATEDIF(D1891,$B$178,"d")/7,0)</f>
        <v>#VALUE!</v>
      </c>
      <c r="H1891" s="90">
        <v>14677405</v>
      </c>
      <c r="I1891" s="90">
        <v>10621</v>
      </c>
      <c r="J1891" s="51"/>
      <c r="K1891" s="20">
        <f aca="true" t="shared" si="279" ref="K1891:K1901">IF(J1891&lt;&gt;0,-(J1891-H1891)/J1891,"")</f>
        <v>0</v>
      </c>
      <c r="L1891" s="90">
        <v>14677405</v>
      </c>
      <c r="M1891" s="90">
        <v>10621</v>
      </c>
    </row>
    <row r="1892" spans="2:13" ht="15.75" customHeight="1" hidden="1" outlineLevel="2">
      <c r="B1892" s="34" t="s">
        <v>684</v>
      </c>
      <c r="C1892" s="34" t="s">
        <v>685</v>
      </c>
      <c r="D1892" s="15">
        <v>42999</v>
      </c>
      <c r="E1892" s="16" t="s">
        <v>77</v>
      </c>
      <c r="F1892" s="17">
        <v>26</v>
      </c>
      <c r="G1892" s="18" t="e">
        <f>ROUNDUP(DATEDIF(D1892,$B$186,"d")/7,0)</f>
        <v>#VALUE!</v>
      </c>
      <c r="H1892" s="51">
        <v>9945765</v>
      </c>
      <c r="I1892" s="51">
        <v>8165</v>
      </c>
      <c r="J1892" s="51">
        <v>14677405</v>
      </c>
      <c r="K1892" s="20">
        <f t="shared" si="279"/>
        <v>-0.3223757878180782</v>
      </c>
      <c r="L1892" s="51">
        <v>24983350</v>
      </c>
      <c r="M1892" s="51">
        <v>18929</v>
      </c>
    </row>
    <row r="1893" spans="2:13" ht="15.75" customHeight="1" hidden="1" outlineLevel="2">
      <c r="B1893" s="44" t="s">
        <v>684</v>
      </c>
      <c r="C1893" s="44" t="s">
        <v>685</v>
      </c>
      <c r="D1893" s="15">
        <v>42999</v>
      </c>
      <c r="E1893" s="16" t="s">
        <v>77</v>
      </c>
      <c r="F1893" s="17">
        <v>26</v>
      </c>
      <c r="G1893" s="18" t="e">
        <f>ROUNDUP(DATEDIF(D1893,$B$194,"d")/7,0)</f>
        <v>#VALUE!</v>
      </c>
      <c r="H1893" s="19">
        <v>5318850</v>
      </c>
      <c r="I1893" s="19">
        <v>3990</v>
      </c>
      <c r="J1893" s="19">
        <v>9945765</v>
      </c>
      <c r="K1893" s="20">
        <f t="shared" si="279"/>
        <v>-0.4652145913361114</v>
      </c>
      <c r="L1893" s="32">
        <v>30398882</v>
      </c>
      <c r="M1893" s="32">
        <v>23022</v>
      </c>
    </row>
    <row r="1894" spans="2:13" ht="15.75" customHeight="1" hidden="1" outlineLevel="2">
      <c r="B1894" s="44" t="s">
        <v>684</v>
      </c>
      <c r="C1894" s="44" t="s">
        <v>685</v>
      </c>
      <c r="D1894" s="15">
        <v>42999</v>
      </c>
      <c r="E1894" s="16" t="s">
        <v>77</v>
      </c>
      <c r="F1894" s="17">
        <v>26</v>
      </c>
      <c r="G1894" s="18" t="e">
        <f>ROUNDUP(DATEDIF(D1894,$B$197,"d")/7,0)</f>
        <v>#VALUE!</v>
      </c>
      <c r="H1894" s="19">
        <v>3439020</v>
      </c>
      <c r="I1894" s="19">
        <v>2432</v>
      </c>
      <c r="J1894" s="19">
        <v>5318850</v>
      </c>
      <c r="K1894" s="20">
        <f t="shared" si="279"/>
        <v>-0.35342790264812884</v>
      </c>
      <c r="L1894" s="32">
        <v>33989642</v>
      </c>
      <c r="M1894" s="32">
        <v>25539</v>
      </c>
    </row>
    <row r="1895" spans="2:13" ht="15.75" customHeight="1" hidden="1" outlineLevel="2">
      <c r="B1895" s="44" t="s">
        <v>684</v>
      </c>
      <c r="C1895" s="44" t="s">
        <v>685</v>
      </c>
      <c r="D1895" s="15">
        <v>42999</v>
      </c>
      <c r="E1895" s="16" t="s">
        <v>77</v>
      </c>
      <c r="F1895" s="17">
        <v>26</v>
      </c>
      <c r="G1895" s="18" t="e">
        <f>ROUNDUP(DATEDIF(D1895,$B$207,"d")/7,0)</f>
        <v>#VALUE!</v>
      </c>
      <c r="H1895" s="19">
        <v>3050335</v>
      </c>
      <c r="I1895" s="19">
        <v>2289</v>
      </c>
      <c r="J1895" s="19">
        <v>3439020</v>
      </c>
      <c r="K1895" s="20">
        <f t="shared" si="279"/>
        <v>-0.11302202371605864</v>
      </c>
      <c r="L1895" s="32">
        <v>37064187</v>
      </c>
      <c r="M1895" s="32">
        <v>27859</v>
      </c>
    </row>
    <row r="1896" spans="2:13" ht="15.75" customHeight="1" hidden="1" outlineLevel="2">
      <c r="B1896" s="44" t="s">
        <v>684</v>
      </c>
      <c r="C1896" s="44" t="s">
        <v>685</v>
      </c>
      <c r="D1896" s="15">
        <v>42999</v>
      </c>
      <c r="E1896" s="16" t="s">
        <v>77</v>
      </c>
      <c r="F1896" s="17">
        <v>26</v>
      </c>
      <c r="G1896" s="18" t="e">
        <f>ROUNDUP(DATEDIF(D1896,$B$208,"d")/7,0)</f>
        <v>#VALUE!</v>
      </c>
      <c r="H1896" s="19">
        <v>2167230</v>
      </c>
      <c r="I1896" s="19">
        <v>1972</v>
      </c>
      <c r="J1896" s="19">
        <v>3050335</v>
      </c>
      <c r="K1896" s="20">
        <f t="shared" si="279"/>
        <v>-0.2895108242209462</v>
      </c>
      <c r="L1896" s="32">
        <v>39231417</v>
      </c>
      <c r="M1896" s="32">
        <v>29831</v>
      </c>
    </row>
    <row r="1897" spans="2:13" ht="15.75" customHeight="1" hidden="1" outlineLevel="2">
      <c r="B1897" s="44" t="s">
        <v>684</v>
      </c>
      <c r="C1897" s="44" t="s">
        <v>685</v>
      </c>
      <c r="D1897" s="15">
        <v>42999</v>
      </c>
      <c r="E1897" s="16" t="s">
        <v>77</v>
      </c>
      <c r="F1897" s="17">
        <v>26</v>
      </c>
      <c r="G1897" s="18" t="e">
        <f>ROUNDUP(DATEDIF(D1897,$B$213,"d")/7,0)</f>
        <v>#VALUE!</v>
      </c>
      <c r="H1897" s="19">
        <v>1305210</v>
      </c>
      <c r="I1897" s="19">
        <v>1295</v>
      </c>
      <c r="J1897" s="19">
        <v>2167230</v>
      </c>
      <c r="K1897" s="20">
        <f t="shared" si="279"/>
        <v>-0.3977519691034177</v>
      </c>
      <c r="L1897" s="32">
        <v>40856579</v>
      </c>
      <c r="M1897" s="32">
        <v>31550</v>
      </c>
    </row>
    <row r="1898" spans="2:13" ht="15.75" customHeight="1" hidden="1" outlineLevel="2">
      <c r="B1898" s="44" t="s">
        <v>684</v>
      </c>
      <c r="C1898" s="44" t="s">
        <v>685</v>
      </c>
      <c r="D1898" s="15">
        <v>42999</v>
      </c>
      <c r="E1898" s="16" t="s">
        <v>77</v>
      </c>
      <c r="F1898" s="17">
        <v>26</v>
      </c>
      <c r="G1898" s="18" t="e">
        <f>ROUNDUP(DATEDIF(D1898,$B$219,"d")/7,0)</f>
        <v>#VALUE!</v>
      </c>
      <c r="H1898" s="19">
        <v>777390</v>
      </c>
      <c r="I1898" s="19">
        <v>710</v>
      </c>
      <c r="J1898" s="19">
        <v>1305210</v>
      </c>
      <c r="K1898" s="20">
        <f t="shared" si="279"/>
        <v>-0.4043946951065346</v>
      </c>
      <c r="L1898" s="32">
        <v>41787159</v>
      </c>
      <c r="M1898" s="32">
        <v>32421</v>
      </c>
    </row>
    <row r="1899" spans="2:13" ht="15.75" customHeight="1" hidden="1" outlineLevel="2">
      <c r="B1899" s="44" t="s">
        <v>684</v>
      </c>
      <c r="C1899" s="44" t="s">
        <v>685</v>
      </c>
      <c r="D1899" s="15">
        <v>42999</v>
      </c>
      <c r="E1899" s="16" t="s">
        <v>77</v>
      </c>
      <c r="F1899" s="17">
        <v>26</v>
      </c>
      <c r="G1899" s="18" t="e">
        <f>ROUNDUP(DATEDIF(D1899,$B$222,"d")/7,0)</f>
        <v>#VALUE!</v>
      </c>
      <c r="H1899" s="19">
        <v>929610</v>
      </c>
      <c r="I1899" s="19">
        <v>1056</v>
      </c>
      <c r="J1899" s="19">
        <v>777390</v>
      </c>
      <c r="K1899" s="20">
        <f t="shared" si="279"/>
        <v>0.1958090533708949</v>
      </c>
      <c r="L1899" s="32">
        <v>42740519</v>
      </c>
      <c r="M1899" s="32">
        <v>33495</v>
      </c>
    </row>
    <row r="1900" spans="2:13" ht="15.75" customHeight="1" hidden="1" outlineLevel="2">
      <c r="B1900" s="44" t="s">
        <v>684</v>
      </c>
      <c r="C1900" s="44" t="s">
        <v>685</v>
      </c>
      <c r="D1900" s="15">
        <v>42999</v>
      </c>
      <c r="E1900" s="16" t="s">
        <v>77</v>
      </c>
      <c r="F1900" s="17">
        <v>26</v>
      </c>
      <c r="G1900" s="18" t="e">
        <f>ROUNDUP(DATEDIF(D1900,$B$226,"d")/7,0)</f>
        <v>#VALUE!</v>
      </c>
      <c r="H1900" s="19">
        <v>424580</v>
      </c>
      <c r="I1900" s="19">
        <v>343</v>
      </c>
      <c r="J1900" s="19">
        <v>929610</v>
      </c>
      <c r="K1900" s="20">
        <f t="shared" si="279"/>
        <v>-0.5432708340056582</v>
      </c>
      <c r="L1900" s="32">
        <v>43165099</v>
      </c>
      <c r="M1900" s="32">
        <v>33838</v>
      </c>
    </row>
    <row r="1901" spans="2:13" ht="15.75" customHeight="1" hidden="1" outlineLevel="2">
      <c r="B1901" s="44" t="s">
        <v>684</v>
      </c>
      <c r="C1901" s="44" t="s">
        <v>685</v>
      </c>
      <c r="D1901" s="15">
        <v>42999</v>
      </c>
      <c r="E1901" s="16" t="s">
        <v>77</v>
      </c>
      <c r="F1901" s="17">
        <v>26</v>
      </c>
      <c r="G1901" s="18" t="e">
        <f>ROUNDUP(DATEDIF(D1901,$B$227,"d")/7,0)</f>
        <v>#VALUE!</v>
      </c>
      <c r="H1901" s="19">
        <v>404530</v>
      </c>
      <c r="I1901" s="19">
        <v>464</v>
      </c>
      <c r="J1901" s="19">
        <v>424580</v>
      </c>
      <c r="K1901" s="20">
        <f t="shared" si="279"/>
        <v>-0.047223138160064064</v>
      </c>
      <c r="L1901" s="32">
        <v>43655279</v>
      </c>
      <c r="M1901" s="32">
        <v>34379</v>
      </c>
    </row>
    <row r="1902" spans="1:13" s="28" customFormat="1" ht="15.75" customHeight="1" hidden="1" outlineLevel="1">
      <c r="A1902" s="28">
        <v>1</v>
      </c>
      <c r="B1902" s="46" t="s">
        <v>686</v>
      </c>
      <c r="C1902" s="46"/>
      <c r="D1902" s="23"/>
      <c r="E1902" s="24"/>
      <c r="F1902" s="25"/>
      <c r="G1902" s="26"/>
      <c r="H1902" s="23">
        <f>SUBTOTAL(9,'2017.01.02. - 2017.12.31.  alapadatok'!$H$1891:$H$1901)</f>
        <v>42439925</v>
      </c>
      <c r="I1902" s="23">
        <f>SUBTOTAL(9,'2017.01.02. - 2017.12.31.  alapadatok'!$I$1891:$I$1901)</f>
        <v>33337</v>
      </c>
      <c r="J1902" s="23"/>
      <c r="K1902" s="27"/>
      <c r="L1902" s="59"/>
      <c r="M1902" s="59"/>
    </row>
    <row r="1903" spans="2:13" ht="15.75" customHeight="1" hidden="1" outlineLevel="2">
      <c r="B1903" s="44" t="s">
        <v>687</v>
      </c>
      <c r="C1903" s="44" t="s">
        <v>688</v>
      </c>
      <c r="D1903" s="15">
        <v>43027</v>
      </c>
      <c r="E1903" s="16" t="s">
        <v>18</v>
      </c>
      <c r="F1903" s="17">
        <v>8</v>
      </c>
      <c r="G1903" s="18" t="e">
        <f>ROUNDUP(DATEDIF(D1903,$B$207,"d")/7,0)</f>
        <v>#VALUE!</v>
      </c>
      <c r="H1903" s="19">
        <v>3448795</v>
      </c>
      <c r="I1903" s="19">
        <v>2180</v>
      </c>
      <c r="J1903" s="19"/>
      <c r="K1903" s="20">
        <f aca="true" t="shared" si="280" ref="K1903:K1907">IF(J1903&lt;&gt;0,-(J1903-H1903)/J1903,"")</f>
        <v>0</v>
      </c>
      <c r="L1903" s="32">
        <v>3500395</v>
      </c>
      <c r="M1903" s="32">
        <v>2266</v>
      </c>
    </row>
    <row r="1904" spans="2:13" ht="15.75" customHeight="1" hidden="1" outlineLevel="2">
      <c r="B1904" s="44" t="s">
        <v>687</v>
      </c>
      <c r="C1904" s="44" t="s">
        <v>688</v>
      </c>
      <c r="D1904" s="15">
        <v>43027</v>
      </c>
      <c r="E1904" s="16" t="s">
        <v>18</v>
      </c>
      <c r="F1904" s="17">
        <v>8</v>
      </c>
      <c r="G1904" s="18" t="e">
        <f>ROUNDUP(DATEDIF(D1904,$B$208,"d")/7,0)</f>
        <v>#VALUE!</v>
      </c>
      <c r="H1904" s="19">
        <v>1575410</v>
      </c>
      <c r="I1904" s="19">
        <v>1519</v>
      </c>
      <c r="J1904" s="19">
        <v>3448795</v>
      </c>
      <c r="K1904" s="20">
        <f t="shared" si="280"/>
        <v>-0.5431998712593819</v>
      </c>
      <c r="L1904" s="32">
        <v>5075805</v>
      </c>
      <c r="M1904" s="32">
        <v>3785</v>
      </c>
    </row>
    <row r="1905" spans="2:13" ht="15.75" customHeight="1" hidden="1" outlineLevel="2">
      <c r="B1905" s="44" t="s">
        <v>687</v>
      </c>
      <c r="C1905" s="44" t="s">
        <v>688</v>
      </c>
      <c r="D1905" s="15">
        <v>43027</v>
      </c>
      <c r="E1905" s="16" t="s">
        <v>18</v>
      </c>
      <c r="F1905" s="17">
        <v>8</v>
      </c>
      <c r="G1905" s="18" t="e">
        <f>ROUNDUP(DATEDIF(D1905,$B$213,"d")/7,0)</f>
        <v>#VALUE!</v>
      </c>
      <c r="H1905" s="19">
        <v>462600</v>
      </c>
      <c r="I1905" s="19">
        <v>309</v>
      </c>
      <c r="J1905" s="19">
        <v>1575410</v>
      </c>
      <c r="K1905" s="20">
        <f t="shared" si="280"/>
        <v>-0.7063621533442088</v>
      </c>
      <c r="L1905" s="32">
        <v>5538405</v>
      </c>
      <c r="M1905" s="32">
        <v>4094</v>
      </c>
    </row>
    <row r="1906" spans="2:13" ht="15.75" customHeight="1" hidden="1" outlineLevel="2">
      <c r="B1906" s="44" t="s">
        <v>687</v>
      </c>
      <c r="C1906" s="44" t="s">
        <v>688</v>
      </c>
      <c r="D1906" s="15">
        <v>43027</v>
      </c>
      <c r="E1906" s="16" t="s">
        <v>18</v>
      </c>
      <c r="F1906" s="17">
        <v>2</v>
      </c>
      <c r="G1906" s="18" t="e">
        <f>ROUNDUP(DATEDIF(D1906,$B$219,"d")/7,0)</f>
        <v>#VALUE!</v>
      </c>
      <c r="H1906" s="19">
        <v>105710</v>
      </c>
      <c r="I1906" s="19">
        <v>70</v>
      </c>
      <c r="J1906" s="19">
        <v>462600</v>
      </c>
      <c r="K1906" s="20">
        <f t="shared" si="280"/>
        <v>-0.7714872460008647</v>
      </c>
      <c r="L1906" s="19">
        <v>5709000</v>
      </c>
      <c r="M1906" s="19">
        <v>4212</v>
      </c>
    </row>
    <row r="1907" spans="2:13" ht="15.75" customHeight="1" hidden="1" outlineLevel="2">
      <c r="B1907" s="44" t="s">
        <v>687</v>
      </c>
      <c r="C1907" s="44" t="s">
        <v>688</v>
      </c>
      <c r="D1907" s="15">
        <v>43027</v>
      </c>
      <c r="E1907" s="16" t="s">
        <v>18</v>
      </c>
      <c r="F1907" s="17">
        <v>2</v>
      </c>
      <c r="G1907" s="18" t="e">
        <f>ROUNDUP(DATEDIF(D1907,$B$222,"d")/7,0)</f>
        <v>#VALUE!</v>
      </c>
      <c r="H1907" s="19">
        <v>58960</v>
      </c>
      <c r="I1907" s="19">
        <v>37</v>
      </c>
      <c r="J1907" s="19">
        <v>105710</v>
      </c>
      <c r="K1907" s="20">
        <f t="shared" si="280"/>
        <v>-0.4422476586888658</v>
      </c>
      <c r="L1907" s="19">
        <v>5786610</v>
      </c>
      <c r="M1907" s="19">
        <v>4261</v>
      </c>
    </row>
    <row r="1908" spans="1:13" s="28" customFormat="1" ht="15.75" customHeight="1" hidden="1" outlineLevel="1">
      <c r="A1908" s="28">
        <v>1</v>
      </c>
      <c r="B1908" s="46" t="s">
        <v>689</v>
      </c>
      <c r="C1908" s="46"/>
      <c r="D1908" s="23"/>
      <c r="E1908" s="24"/>
      <c r="F1908" s="25"/>
      <c r="G1908" s="26"/>
      <c r="H1908" s="23">
        <f>SUBTOTAL(9,'2017.01.02. - 2017.12.31.  alapadatok'!$H$1903:$H$1907)</f>
        <v>5651475</v>
      </c>
      <c r="I1908" s="23">
        <f>SUBTOTAL(9,'2017.01.02. - 2017.12.31.  alapadatok'!$I$1903:$I$1907)</f>
        <v>4115</v>
      </c>
      <c r="J1908" s="23"/>
      <c r="K1908" s="27"/>
      <c r="L1908" s="23"/>
      <c r="M1908" s="23"/>
    </row>
    <row r="1909" spans="2:13" ht="15.75" customHeight="1" hidden="1" outlineLevel="2">
      <c r="B1909" s="34" t="s">
        <v>690</v>
      </c>
      <c r="C1909" s="30" t="s">
        <v>691</v>
      </c>
      <c r="D1909" s="15">
        <v>42824</v>
      </c>
      <c r="E1909" s="16" t="s">
        <v>33</v>
      </c>
      <c r="F1909" s="17"/>
      <c r="G1909" s="18" t="e">
        <f>ROUNDUP(DATEDIF(D1909,$B$85,"d")/7,0)</f>
        <v>#VALUE!</v>
      </c>
      <c r="H1909" s="19">
        <v>3008530</v>
      </c>
      <c r="I1909" s="19">
        <v>2467</v>
      </c>
      <c r="J1909" s="19"/>
      <c r="K1909" s="20">
        <f>IF(J1909&lt;&gt;0,-(J1909-H1909)/J1909,"")</f>
        <v>0</v>
      </c>
      <c r="L1909" s="19">
        <v>3008530</v>
      </c>
      <c r="M1909" s="19">
        <v>2467</v>
      </c>
    </row>
    <row r="1910" spans="1:13" s="28" customFormat="1" ht="15.75" customHeight="1" hidden="1" outlineLevel="1">
      <c r="A1910" s="28">
        <v>1</v>
      </c>
      <c r="B1910" s="37" t="s">
        <v>692</v>
      </c>
      <c r="C1910" s="23"/>
      <c r="D1910" s="23"/>
      <c r="E1910" s="24"/>
      <c r="F1910" s="25"/>
      <c r="G1910" s="26"/>
      <c r="H1910" s="23">
        <f>SUBTOTAL(9,'2017.01.02. - 2017.12.31.  alapadatok'!$H$1909:$H$1909)</f>
        <v>3008530</v>
      </c>
      <c r="I1910" s="23">
        <f>SUBTOTAL(9,'2017.01.02. - 2017.12.31.  alapadatok'!$I$1909:$I$1909)</f>
        <v>2467</v>
      </c>
      <c r="J1910" s="23"/>
      <c r="K1910" s="27"/>
      <c r="L1910" s="23"/>
      <c r="M1910" s="23"/>
    </row>
    <row r="1911" spans="2:13" ht="15.75" customHeight="1" hidden="1" outlineLevel="2">
      <c r="B1911" s="34" t="s">
        <v>693</v>
      </c>
      <c r="C1911" s="30" t="s">
        <v>694</v>
      </c>
      <c r="D1911" s="15">
        <v>42929</v>
      </c>
      <c r="E1911" s="16" t="s">
        <v>44</v>
      </c>
      <c r="F1911" s="17">
        <v>68</v>
      </c>
      <c r="G1911" s="18" t="e">
        <f>ROUNDUP(DATEDIF(D1911,$B$131,"d")/7,0)</f>
        <v>#VALUE!</v>
      </c>
      <c r="H1911" s="19">
        <v>74598663</v>
      </c>
      <c r="I1911" s="19">
        <v>48320</v>
      </c>
      <c r="J1911" s="19"/>
      <c r="K1911" s="20">
        <f aca="true" t="shared" si="281" ref="K1911:K1916">IF(J1911&lt;&gt;0,-(J1911-H1911)/J1911,"")</f>
        <v>0</v>
      </c>
      <c r="L1911" s="19">
        <v>74598663</v>
      </c>
      <c r="M1911" s="19">
        <v>48320</v>
      </c>
    </row>
    <row r="1912" spans="2:13" ht="15.75" customHeight="1" hidden="1" outlineLevel="2">
      <c r="B1912" s="34" t="s">
        <v>693</v>
      </c>
      <c r="C1912" s="30" t="s">
        <v>694</v>
      </c>
      <c r="D1912" s="15">
        <v>42929</v>
      </c>
      <c r="E1912" s="16" t="s">
        <v>44</v>
      </c>
      <c r="F1912" s="17">
        <v>68</v>
      </c>
      <c r="G1912" s="18" t="e">
        <f>ROUNDUP(DATEDIF(D1912,$B$134,"d")/7,0)</f>
        <v>#VALUE!</v>
      </c>
      <c r="H1912" s="19">
        <v>34090614</v>
      </c>
      <c r="I1912" s="19">
        <v>22922</v>
      </c>
      <c r="J1912" s="19">
        <v>74598663</v>
      </c>
      <c r="K1912" s="20">
        <f t="shared" si="281"/>
        <v>-0.543013069818691</v>
      </c>
      <c r="L1912" s="19">
        <v>108689277</v>
      </c>
      <c r="M1912" s="19">
        <v>71242</v>
      </c>
    </row>
    <row r="1913" spans="2:13" ht="15.75" customHeight="1" hidden="1" outlineLevel="2">
      <c r="B1913" s="34" t="s">
        <v>693</v>
      </c>
      <c r="C1913" s="30" t="s">
        <v>694</v>
      </c>
      <c r="D1913" s="15">
        <v>42929</v>
      </c>
      <c r="E1913" s="16" t="s">
        <v>44</v>
      </c>
      <c r="F1913" s="17">
        <v>68</v>
      </c>
      <c r="G1913" s="18" t="e">
        <f aca="true" t="shared" si="282" ref="G1913:G1914">ROUNDUP(DATEDIF(D1913,$B$140,"d")/7,0)</f>
        <v>#VALUE!</v>
      </c>
      <c r="H1913" s="19">
        <v>17411512</v>
      </c>
      <c r="I1913" s="19">
        <v>11790</v>
      </c>
      <c r="J1913" s="19">
        <v>34090614</v>
      </c>
      <c r="K1913" s="20">
        <f t="shared" si="281"/>
        <v>-0.4892578936829944</v>
      </c>
      <c r="L1913" s="19">
        <v>126100789</v>
      </c>
      <c r="M1913" s="19">
        <v>83032</v>
      </c>
    </row>
    <row r="1914" spans="2:13" ht="15.75" customHeight="1" hidden="1" outlineLevel="2">
      <c r="B1914" s="34" t="s">
        <v>693</v>
      </c>
      <c r="C1914" s="30" t="s">
        <v>694</v>
      </c>
      <c r="D1914" s="15">
        <v>42929</v>
      </c>
      <c r="E1914" s="16" t="s">
        <v>44</v>
      </c>
      <c r="F1914" s="17">
        <v>68</v>
      </c>
      <c r="G1914" s="18" t="e">
        <f t="shared" si="282"/>
        <v>#VALUE!</v>
      </c>
      <c r="H1914" s="19">
        <v>12705208</v>
      </c>
      <c r="I1914" s="19">
        <v>8306</v>
      </c>
      <c r="J1914" s="19">
        <v>17411512</v>
      </c>
      <c r="K1914" s="20">
        <f t="shared" si="281"/>
        <v>-0.27029840946610495</v>
      </c>
      <c r="L1914" s="19">
        <v>138805997</v>
      </c>
      <c r="M1914" s="19">
        <v>91338</v>
      </c>
    </row>
    <row r="1915" spans="2:13" ht="15.75" customHeight="1" hidden="1" outlineLevel="2">
      <c r="B1915" s="34" t="s">
        <v>693</v>
      </c>
      <c r="C1915" s="30" t="s">
        <v>694</v>
      </c>
      <c r="D1915" s="15">
        <v>42929</v>
      </c>
      <c r="E1915" s="16" t="s">
        <v>44</v>
      </c>
      <c r="F1915" s="17">
        <v>68</v>
      </c>
      <c r="G1915" s="18" t="e">
        <f>ROUNDUP(DATEDIF(D1915,$B$152,"d")/7,0)</f>
        <v>#VALUE!</v>
      </c>
      <c r="H1915" s="19">
        <v>5539633</v>
      </c>
      <c r="I1915" s="19">
        <v>3605</v>
      </c>
      <c r="J1915" s="19">
        <v>12705208</v>
      </c>
      <c r="K1915" s="20">
        <f t="shared" si="281"/>
        <v>-0.5639872247664107</v>
      </c>
      <c r="L1915" s="19">
        <v>144345630</v>
      </c>
      <c r="M1915" s="19">
        <v>94943</v>
      </c>
    </row>
    <row r="1916" spans="2:13" ht="15.75" customHeight="1" hidden="1" outlineLevel="2">
      <c r="B1916" s="34" t="s">
        <v>693</v>
      </c>
      <c r="C1916" s="30" t="s">
        <v>694</v>
      </c>
      <c r="D1916" s="15">
        <v>42929</v>
      </c>
      <c r="E1916" s="16" t="s">
        <v>44</v>
      </c>
      <c r="F1916" s="17">
        <v>68</v>
      </c>
      <c r="G1916" s="18" t="e">
        <f>ROUNDUP(DATEDIF(D1916,$B$154,"d")/7,0)</f>
        <v>#VALUE!</v>
      </c>
      <c r="H1916" s="19">
        <v>2783418</v>
      </c>
      <c r="I1916" s="19">
        <v>1772</v>
      </c>
      <c r="J1916" s="19">
        <v>5539633</v>
      </c>
      <c r="K1916" s="20">
        <f t="shared" si="281"/>
        <v>-0.49754469294265524</v>
      </c>
      <c r="L1916" s="19">
        <v>147129048</v>
      </c>
      <c r="M1916" s="19">
        <v>96715</v>
      </c>
    </row>
    <row r="1917" spans="1:13" s="28" customFormat="1" ht="15.75" customHeight="1" hidden="1" outlineLevel="1">
      <c r="A1917" s="28">
        <v>1</v>
      </c>
      <c r="B1917" s="37" t="s">
        <v>695</v>
      </c>
      <c r="C1917" s="23"/>
      <c r="D1917" s="23"/>
      <c r="E1917" s="24"/>
      <c r="F1917" s="25"/>
      <c r="G1917" s="26"/>
      <c r="H1917" s="23">
        <f>SUBTOTAL(9,'2017.01.02. - 2017.12.31.  alapadatok'!$H$1911:$H$1916)</f>
        <v>147129048</v>
      </c>
      <c r="I1917" s="23">
        <f>SUBTOTAL(9,'2017.01.02. - 2017.12.31.  alapadatok'!$I$1911:$I$1916)</f>
        <v>96715</v>
      </c>
      <c r="J1917" s="23"/>
      <c r="K1917" s="27"/>
      <c r="L1917" s="23"/>
      <c r="M1917" s="23"/>
    </row>
    <row r="1918" spans="2:13" ht="15.75" customHeight="1" hidden="1" outlineLevel="2">
      <c r="B1918" s="34" t="s">
        <v>696</v>
      </c>
      <c r="C1918" s="30" t="s">
        <v>697</v>
      </c>
      <c r="D1918" s="15">
        <v>42726</v>
      </c>
      <c r="E1918" s="16" t="s">
        <v>44</v>
      </c>
      <c r="F1918" s="17">
        <v>43</v>
      </c>
      <c r="G1918" s="18" t="e">
        <f>ROUNDUP(DATEDIF(D1918,$B$50,"d")/7,0)</f>
        <v>#VALUE!</v>
      </c>
      <c r="H1918" s="19">
        <v>43605350</v>
      </c>
      <c r="I1918" s="19">
        <v>31404</v>
      </c>
      <c r="J1918" s="19">
        <v>58510672</v>
      </c>
      <c r="K1918" s="20">
        <f aca="true" t="shared" si="283" ref="K1918:K1925">IF(J1918&lt;&gt;0,-(J1918-H1918)/J1918,"")</f>
        <v>-0.2547453565394019</v>
      </c>
      <c r="L1918" s="19">
        <v>176780827</v>
      </c>
      <c r="M1918" s="19">
        <v>130640</v>
      </c>
    </row>
    <row r="1919" spans="2:13" ht="15.75" customHeight="1" hidden="1" outlineLevel="2">
      <c r="B1919" s="34" t="s">
        <v>696</v>
      </c>
      <c r="C1919" s="30" t="s">
        <v>697</v>
      </c>
      <c r="D1919" s="15">
        <v>42726</v>
      </c>
      <c r="E1919" s="16" t="s">
        <v>44</v>
      </c>
      <c r="F1919" s="17">
        <v>43</v>
      </c>
      <c r="G1919" s="18" t="e">
        <f>ROUNDUP(DATEDIF(D1919,$B$52,"d")/7,0)</f>
        <v>#VALUE!</v>
      </c>
      <c r="H1919" s="19">
        <v>30853425</v>
      </c>
      <c r="I1919" s="19">
        <v>22078</v>
      </c>
      <c r="J1919" s="19">
        <v>43605350</v>
      </c>
      <c r="K1919" s="20">
        <f t="shared" si="283"/>
        <v>-0.29243945983692365</v>
      </c>
      <c r="L1919" s="19">
        <v>207634252</v>
      </c>
      <c r="M1919" s="19">
        <v>152718</v>
      </c>
    </row>
    <row r="1920" spans="2:13" ht="15.75" customHeight="1" hidden="1" outlineLevel="2">
      <c r="B1920" s="34" t="s">
        <v>696</v>
      </c>
      <c r="C1920" s="30" t="s">
        <v>697</v>
      </c>
      <c r="D1920" s="15">
        <v>42726</v>
      </c>
      <c r="E1920" s="16" t="s">
        <v>44</v>
      </c>
      <c r="F1920" s="17">
        <v>43</v>
      </c>
      <c r="G1920" s="18" t="e">
        <f aca="true" t="shared" si="284" ref="G1920:G1921">ROUNDUP(DATEDIF(D1920,$B$56,"d")/7,0)</f>
        <v>#VALUE!</v>
      </c>
      <c r="H1920" s="19">
        <v>21438735</v>
      </c>
      <c r="I1920" s="19">
        <v>14747</v>
      </c>
      <c r="J1920" s="19">
        <v>30853425</v>
      </c>
      <c r="K1920" s="20">
        <f t="shared" si="283"/>
        <v>-0.3051424598727694</v>
      </c>
      <c r="L1920" s="19">
        <v>229072987</v>
      </c>
      <c r="M1920" s="19">
        <v>167465</v>
      </c>
    </row>
    <row r="1921" spans="2:13" ht="15.75" customHeight="1" hidden="1" outlineLevel="2">
      <c r="B1921" s="34" t="s">
        <v>696</v>
      </c>
      <c r="C1921" s="30" t="s">
        <v>697</v>
      </c>
      <c r="D1921" s="15">
        <v>42726</v>
      </c>
      <c r="E1921" s="16" t="s">
        <v>44</v>
      </c>
      <c r="F1921" s="17">
        <v>43</v>
      </c>
      <c r="G1921" s="18" t="e">
        <f t="shared" si="284"/>
        <v>#VALUE!</v>
      </c>
      <c r="H1921" s="19">
        <v>14631275</v>
      </c>
      <c r="I1921" s="19">
        <v>9945</v>
      </c>
      <c r="J1921" s="19">
        <v>21438735</v>
      </c>
      <c r="K1921" s="20">
        <f t="shared" si="283"/>
        <v>-0.3175308617789249</v>
      </c>
      <c r="L1921" s="19">
        <v>243704262</v>
      </c>
      <c r="M1921" s="19">
        <v>177410</v>
      </c>
    </row>
    <row r="1922" spans="2:13" ht="15.75" customHeight="1" hidden="1" outlineLevel="2">
      <c r="B1922" s="34" t="s">
        <v>696</v>
      </c>
      <c r="C1922" s="34" t="s">
        <v>697</v>
      </c>
      <c r="D1922" s="15">
        <v>42726</v>
      </c>
      <c r="E1922" s="16" t="s">
        <v>44</v>
      </c>
      <c r="F1922" s="17">
        <v>43</v>
      </c>
      <c r="G1922" s="18" t="e">
        <f>ROUNDUP(DATEDIF(D1922,$B$67,"d")/7,0)</f>
        <v>#VALUE!</v>
      </c>
      <c r="H1922" s="19">
        <v>13959020</v>
      </c>
      <c r="I1922" s="19">
        <v>9522</v>
      </c>
      <c r="J1922" s="19">
        <v>14631275</v>
      </c>
      <c r="K1922" s="20">
        <f t="shared" si="283"/>
        <v>-0.045946440074429606</v>
      </c>
      <c r="L1922" s="19">
        <v>257663282</v>
      </c>
      <c r="M1922" s="19">
        <v>186932</v>
      </c>
    </row>
    <row r="1923" spans="2:13" ht="15.75" customHeight="1" hidden="1" outlineLevel="2">
      <c r="B1923" s="34" t="s">
        <v>696</v>
      </c>
      <c r="C1923" s="34" t="s">
        <v>697</v>
      </c>
      <c r="D1923" s="15">
        <v>42726</v>
      </c>
      <c r="E1923" s="16" t="s">
        <v>44</v>
      </c>
      <c r="F1923" s="17">
        <v>43</v>
      </c>
      <c r="G1923" s="18" t="e">
        <f>ROUNDUP(DATEDIF(D1923,$B$65,"d")/7,0)</f>
        <v>#VALUE!</v>
      </c>
      <c r="H1923" s="19">
        <v>10804140</v>
      </c>
      <c r="I1923" s="19">
        <v>7278</v>
      </c>
      <c r="J1923" s="19">
        <v>13959020</v>
      </c>
      <c r="K1923" s="20">
        <f t="shared" si="283"/>
        <v>-0.22601013538199674</v>
      </c>
      <c r="L1923" s="19">
        <v>268513622</v>
      </c>
      <c r="M1923" s="19">
        <v>194245</v>
      </c>
    </row>
    <row r="1924" spans="2:13" ht="15.75" customHeight="1" hidden="1" outlineLevel="2">
      <c r="B1924" s="34" t="s">
        <v>696</v>
      </c>
      <c r="C1924" s="34" t="s">
        <v>697</v>
      </c>
      <c r="D1924" s="15">
        <v>42726</v>
      </c>
      <c r="E1924" s="16" t="s">
        <v>44</v>
      </c>
      <c r="F1924" s="17">
        <v>43</v>
      </c>
      <c r="G1924" s="18" t="e">
        <f>ROUNDUP(DATEDIF(D1924,$B$74,"d")/7,0)</f>
        <v>#VALUE!</v>
      </c>
      <c r="H1924" s="19">
        <v>2995230</v>
      </c>
      <c r="I1924" s="19">
        <v>1972</v>
      </c>
      <c r="J1924" s="19">
        <v>10804140</v>
      </c>
      <c r="K1924" s="20">
        <f t="shared" si="283"/>
        <v>-0.72277016032743</v>
      </c>
      <c r="L1924" s="19">
        <v>271508852</v>
      </c>
      <c r="M1924" s="19">
        <v>196217</v>
      </c>
    </row>
    <row r="1925" spans="2:13" ht="15.75" customHeight="1" hidden="1" outlineLevel="2">
      <c r="B1925" s="34" t="s">
        <v>696</v>
      </c>
      <c r="C1925" s="34" t="s">
        <v>697</v>
      </c>
      <c r="D1925" s="15">
        <v>42726</v>
      </c>
      <c r="E1925" s="16" t="s">
        <v>44</v>
      </c>
      <c r="F1925" s="17">
        <v>43</v>
      </c>
      <c r="G1925" s="18" t="e">
        <f>ROUNDUP(DATEDIF(D1925,$B$82,"d")/7,0)</f>
        <v>#VALUE!</v>
      </c>
      <c r="H1925" s="19">
        <v>1942495</v>
      </c>
      <c r="I1925" s="19">
        <v>1257</v>
      </c>
      <c r="J1925" s="19">
        <v>2995230</v>
      </c>
      <c r="K1925" s="20">
        <f t="shared" si="283"/>
        <v>-0.3514705047692498</v>
      </c>
      <c r="L1925" s="19">
        <v>273451347</v>
      </c>
      <c r="M1925" s="19">
        <v>197474</v>
      </c>
    </row>
    <row r="1926" spans="2:13" ht="15.75" customHeight="1" hidden="1" outlineLevel="2">
      <c r="B1926" s="34" t="s">
        <v>696</v>
      </c>
      <c r="C1926" s="34" t="s">
        <v>697</v>
      </c>
      <c r="D1926" s="15">
        <v>42726</v>
      </c>
      <c r="E1926" s="16" t="s">
        <v>44</v>
      </c>
      <c r="F1926" s="17">
        <v>40</v>
      </c>
      <c r="G1926" s="18" t="e">
        <f>ROUNDUP(DATEDIF(D1926,$B$43,"d")/7,0)</f>
        <v>#VALUE!</v>
      </c>
      <c r="H1926" s="19">
        <v>17124775</v>
      </c>
      <c r="I1926" s="19">
        <v>13057</v>
      </c>
      <c r="J1926" s="19"/>
      <c r="K1926" s="20"/>
      <c r="L1926" s="19"/>
      <c r="M1926" s="19"/>
    </row>
    <row r="1927" spans="1:13" s="28" customFormat="1" ht="15.75" customHeight="1" hidden="1" outlineLevel="1">
      <c r="A1927" s="28">
        <v>1</v>
      </c>
      <c r="B1927" s="37" t="s">
        <v>698</v>
      </c>
      <c r="C1927" s="37"/>
      <c r="D1927" s="23"/>
      <c r="E1927" s="24"/>
      <c r="F1927" s="25"/>
      <c r="G1927" s="26"/>
      <c r="H1927" s="23">
        <f>SUBTOTAL(9,'2017.01.02. - 2017.12.31.  alapadatok'!$H$1918:$H$1926)</f>
        <v>157354445</v>
      </c>
      <c r="I1927" s="23">
        <f>SUBTOTAL(9,'2017.01.02. - 2017.12.31.  alapadatok'!$I$1918:$I$1926)</f>
        <v>111260</v>
      </c>
      <c r="J1927" s="23"/>
      <c r="K1927" s="27"/>
      <c r="L1927" s="23"/>
      <c r="M1927" s="23"/>
    </row>
    <row r="1928" spans="2:13" ht="15.75" customHeight="1" hidden="1" outlineLevel="2">
      <c r="B1928" s="34" t="s">
        <v>699</v>
      </c>
      <c r="C1928" s="34" t="s">
        <v>700</v>
      </c>
      <c r="D1928" s="15">
        <v>43027</v>
      </c>
      <c r="E1928" s="16" t="s">
        <v>29</v>
      </c>
      <c r="F1928" s="17">
        <v>26</v>
      </c>
      <c r="G1928" s="18" t="e">
        <f>ROUNDUP(DATEDIF(D1928,$B$207,"d")/7,0)</f>
        <v>#VALUE!</v>
      </c>
      <c r="H1928" s="19">
        <v>14756670</v>
      </c>
      <c r="I1928" s="19">
        <v>10025</v>
      </c>
      <c r="J1928" s="19"/>
      <c r="K1928" s="20">
        <f aca="true" t="shared" si="285" ref="K1928:K1934">IF(J1928&lt;&gt;0,-(J1928-H1928)/J1928,"")</f>
        <v>0</v>
      </c>
      <c r="L1928" s="19">
        <v>14756670</v>
      </c>
      <c r="M1928" s="19">
        <v>10025</v>
      </c>
    </row>
    <row r="1929" spans="2:13" ht="15.75" customHeight="1" hidden="1" outlineLevel="2">
      <c r="B1929" s="34" t="s">
        <v>699</v>
      </c>
      <c r="C1929" s="34" t="s">
        <v>700</v>
      </c>
      <c r="D1929" s="15">
        <v>43027</v>
      </c>
      <c r="E1929" s="16" t="s">
        <v>29</v>
      </c>
      <c r="F1929" s="17">
        <v>21</v>
      </c>
      <c r="G1929" s="18" t="e">
        <f>ROUNDUP(DATEDIF(D1929,$B$208,"d")/7,0)</f>
        <v>#VALUE!</v>
      </c>
      <c r="H1929" s="19">
        <v>7052220</v>
      </c>
      <c r="I1929" s="19">
        <v>7332</v>
      </c>
      <c r="J1929" s="19">
        <v>14756670</v>
      </c>
      <c r="K1929" s="20">
        <f t="shared" si="285"/>
        <v>-0.5220994980574886</v>
      </c>
      <c r="L1929" s="19">
        <v>21808890</v>
      </c>
      <c r="M1929" s="19">
        <v>17357</v>
      </c>
    </row>
    <row r="1930" spans="2:13" ht="15.75" customHeight="1" hidden="1" outlineLevel="2">
      <c r="B1930" s="34" t="s">
        <v>699</v>
      </c>
      <c r="C1930" s="34" t="s">
        <v>700</v>
      </c>
      <c r="D1930" s="15">
        <v>43027</v>
      </c>
      <c r="E1930" s="16" t="s">
        <v>29</v>
      </c>
      <c r="F1930" s="17">
        <v>16</v>
      </c>
      <c r="G1930" s="18" t="e">
        <f>ROUNDUP(DATEDIF(D1930,$B$213,"d")/7,0)</f>
        <v>#VALUE!</v>
      </c>
      <c r="H1930" s="54">
        <v>3727930</v>
      </c>
      <c r="I1930" s="54">
        <v>2525</v>
      </c>
      <c r="J1930" s="19">
        <v>7052220</v>
      </c>
      <c r="K1930" s="20">
        <f t="shared" si="285"/>
        <v>-0.47138206125163423</v>
      </c>
      <c r="L1930" s="54">
        <v>25536820</v>
      </c>
      <c r="M1930" s="54">
        <v>19882</v>
      </c>
    </row>
    <row r="1931" spans="2:13" ht="15.75" customHeight="1" hidden="1" outlineLevel="2">
      <c r="B1931" s="34" t="s">
        <v>699</v>
      </c>
      <c r="C1931" s="34" t="s">
        <v>700</v>
      </c>
      <c r="D1931" s="15">
        <v>43027</v>
      </c>
      <c r="E1931" s="16" t="s">
        <v>29</v>
      </c>
      <c r="F1931" s="17">
        <v>10</v>
      </c>
      <c r="G1931" s="18" t="e">
        <f>ROUNDUP(DATEDIF(D1931,$B$219,"d")/7,0)</f>
        <v>#VALUE!</v>
      </c>
      <c r="H1931" s="19">
        <v>995040</v>
      </c>
      <c r="I1931" s="19">
        <v>672</v>
      </c>
      <c r="J1931" s="19">
        <v>3727930</v>
      </c>
      <c r="K1931" s="20">
        <f t="shared" si="285"/>
        <v>-0.7330851169415735</v>
      </c>
      <c r="L1931" s="19">
        <v>26531860</v>
      </c>
      <c r="M1931" s="19">
        <v>20554</v>
      </c>
    </row>
    <row r="1932" spans="2:13" ht="15.75" customHeight="1" hidden="1" outlineLevel="2">
      <c r="B1932" s="34" t="s">
        <v>699</v>
      </c>
      <c r="C1932" s="34" t="s">
        <v>700</v>
      </c>
      <c r="D1932" s="15">
        <v>43027</v>
      </c>
      <c r="E1932" s="16" t="s">
        <v>29</v>
      </c>
      <c r="F1932" s="17">
        <v>1</v>
      </c>
      <c r="G1932" s="18" t="e">
        <f>ROUNDUP(DATEDIF(D1932,$B$222,"d")/7,0)</f>
        <v>#VALUE!</v>
      </c>
      <c r="H1932" s="19">
        <v>136840</v>
      </c>
      <c r="I1932" s="19">
        <v>86</v>
      </c>
      <c r="J1932" s="19">
        <v>995040</v>
      </c>
      <c r="K1932" s="20">
        <f t="shared" si="285"/>
        <v>-0.8624778903360669</v>
      </c>
      <c r="L1932" s="19">
        <v>26683700</v>
      </c>
      <c r="M1932" s="19">
        <v>20655</v>
      </c>
    </row>
    <row r="1933" spans="2:13" ht="15.75" customHeight="1" hidden="1" outlineLevel="2">
      <c r="B1933" s="34" t="s">
        <v>699</v>
      </c>
      <c r="C1933" s="34" t="s">
        <v>700</v>
      </c>
      <c r="D1933" s="15">
        <v>43027</v>
      </c>
      <c r="E1933" s="16" t="s">
        <v>29</v>
      </c>
      <c r="F1933" s="17">
        <v>1</v>
      </c>
      <c r="G1933" s="18" t="e">
        <f>ROUNDUP(DATEDIF(D1933,$B$226,"d")/7,0)</f>
        <v>#VALUE!</v>
      </c>
      <c r="H1933" s="19">
        <v>94125</v>
      </c>
      <c r="I1933" s="19">
        <v>62</v>
      </c>
      <c r="J1933" s="19">
        <v>136840</v>
      </c>
      <c r="K1933" s="20">
        <f t="shared" si="285"/>
        <v>-0.3121528792750658</v>
      </c>
      <c r="L1933" s="19">
        <v>26777825</v>
      </c>
      <c r="M1933" s="19">
        <v>20717</v>
      </c>
    </row>
    <row r="1934" spans="2:13" ht="15.75" customHeight="1" hidden="1" outlineLevel="2">
      <c r="B1934" s="34" t="s">
        <v>699</v>
      </c>
      <c r="C1934" s="34" t="s">
        <v>700</v>
      </c>
      <c r="D1934" s="15">
        <v>43027</v>
      </c>
      <c r="E1934" s="16" t="s">
        <v>29</v>
      </c>
      <c r="F1934" s="17">
        <v>1</v>
      </c>
      <c r="G1934" s="18" t="e">
        <f>ROUNDUP(DATEDIF(D1934,$B$232,"d")/7,0)</f>
        <v>#VALUE!</v>
      </c>
      <c r="H1934" s="19">
        <v>3600</v>
      </c>
      <c r="I1934" s="19">
        <v>3</v>
      </c>
      <c r="J1934" s="19"/>
      <c r="K1934" s="20">
        <f t="shared" si="285"/>
        <v>0</v>
      </c>
      <c r="L1934" s="19">
        <v>26781425</v>
      </c>
      <c r="M1934" s="19">
        <v>20720</v>
      </c>
    </row>
    <row r="1935" spans="1:13" s="28" customFormat="1" ht="15.75" customHeight="1" hidden="1" outlineLevel="1">
      <c r="A1935" s="28">
        <v>1</v>
      </c>
      <c r="B1935" s="37" t="s">
        <v>701</v>
      </c>
      <c r="C1935" s="37"/>
      <c r="D1935" s="23"/>
      <c r="E1935" s="24"/>
      <c r="F1935" s="25"/>
      <c r="G1935" s="26"/>
      <c r="H1935" s="23">
        <f>SUBTOTAL(9,'2017.01.02. - 2017.12.31.  alapadatok'!$H$1928:$H$1934)</f>
        <v>26766425</v>
      </c>
      <c r="I1935" s="23">
        <f>SUBTOTAL(9,'2017.01.02. - 2017.12.31.  alapadatok'!$I$1928:$I$1934)</f>
        <v>20705</v>
      </c>
      <c r="J1935" s="23"/>
      <c r="K1935" s="27"/>
      <c r="L1935" s="23"/>
      <c r="M1935" s="23"/>
    </row>
    <row r="1936" spans="2:13" ht="15.75" customHeight="1" hidden="1" outlineLevel="2">
      <c r="B1936" s="34" t="s">
        <v>702</v>
      </c>
      <c r="C1936" s="34" t="s">
        <v>703</v>
      </c>
      <c r="D1936" s="15">
        <v>42999</v>
      </c>
      <c r="E1936" s="16" t="s">
        <v>18</v>
      </c>
      <c r="F1936" s="17">
        <v>7</v>
      </c>
      <c r="G1936" s="18" t="e">
        <f>ROUNDUP(DATEDIF(D1936,$B$178,"d")/7,0)</f>
        <v>#VALUE!</v>
      </c>
      <c r="H1936" s="19">
        <v>1461805</v>
      </c>
      <c r="I1936" s="19">
        <v>1152</v>
      </c>
      <c r="J1936" s="19"/>
      <c r="K1936" s="20">
        <f aca="true" t="shared" si="286" ref="K1936:K1939">IF(J1936&lt;&gt;0,-(J1936-H1936)/J1936,"")</f>
        <v>0</v>
      </c>
      <c r="L1936" s="19">
        <v>1461805</v>
      </c>
      <c r="M1936" s="19">
        <v>1152</v>
      </c>
    </row>
    <row r="1937" spans="2:13" ht="15.75" customHeight="1" hidden="1" outlineLevel="2">
      <c r="B1937" s="34" t="s">
        <v>702</v>
      </c>
      <c r="C1937" s="34" t="s">
        <v>703</v>
      </c>
      <c r="D1937" s="15">
        <v>42999</v>
      </c>
      <c r="E1937" s="16" t="s">
        <v>18</v>
      </c>
      <c r="F1937" s="17">
        <v>7</v>
      </c>
      <c r="G1937" s="18" t="e">
        <f>ROUNDUP(DATEDIF(D1937,$B$186,"d")/7,0)</f>
        <v>#VALUE!</v>
      </c>
      <c r="H1937" s="19">
        <v>566545</v>
      </c>
      <c r="I1937" s="19">
        <v>457</v>
      </c>
      <c r="J1937" s="19">
        <v>1461805</v>
      </c>
      <c r="K1937" s="20">
        <f t="shared" si="286"/>
        <v>-0.61243462705354</v>
      </c>
      <c r="L1937" s="19">
        <v>2066072</v>
      </c>
      <c r="M1937" s="19">
        <v>1656</v>
      </c>
    </row>
    <row r="1938" spans="2:13" ht="15.75" customHeight="1" hidden="1" outlineLevel="2">
      <c r="B1938" s="34" t="s">
        <v>702</v>
      </c>
      <c r="C1938" s="34" t="s">
        <v>703</v>
      </c>
      <c r="D1938" s="15">
        <v>42999</v>
      </c>
      <c r="E1938" s="16" t="s">
        <v>18</v>
      </c>
      <c r="F1938" s="17">
        <v>7</v>
      </c>
      <c r="G1938" s="18" t="e">
        <f>ROUNDUP(DATEDIF(D1938,$B$194,"d")/7,0)</f>
        <v>#VALUE!</v>
      </c>
      <c r="H1938" s="19">
        <v>284320</v>
      </c>
      <c r="I1938" s="19">
        <v>260</v>
      </c>
      <c r="J1938" s="19">
        <v>566545</v>
      </c>
      <c r="K1938" s="20">
        <f t="shared" si="286"/>
        <v>-0.4981510736128639</v>
      </c>
      <c r="L1938" s="19">
        <v>2394222</v>
      </c>
      <c r="M1938" s="19">
        <v>1952</v>
      </c>
    </row>
    <row r="1939" spans="2:13" ht="15.75" customHeight="1" hidden="1" outlineLevel="2">
      <c r="B1939" s="34" t="s">
        <v>702</v>
      </c>
      <c r="C1939" s="34" t="s">
        <v>703</v>
      </c>
      <c r="D1939" s="15">
        <v>42999</v>
      </c>
      <c r="E1939" s="16" t="s">
        <v>18</v>
      </c>
      <c r="F1939" s="17">
        <v>7</v>
      </c>
      <c r="G1939" s="18" t="e">
        <f>ROUNDUP(DATEDIF(D1939,$B$197,"d")/7,0)</f>
        <v>#VALUE!</v>
      </c>
      <c r="H1939" s="19">
        <v>284320</v>
      </c>
      <c r="I1939" s="19">
        <v>260</v>
      </c>
      <c r="J1939" s="19">
        <v>284320</v>
      </c>
      <c r="K1939" s="20">
        <f t="shared" si="286"/>
        <v>0</v>
      </c>
      <c r="L1939" s="19">
        <v>2394222</v>
      </c>
      <c r="M1939" s="19">
        <v>1952</v>
      </c>
    </row>
    <row r="1940" spans="1:13" s="28" customFormat="1" ht="15.75" customHeight="1" hidden="1" outlineLevel="1">
      <c r="A1940" s="28">
        <v>1</v>
      </c>
      <c r="B1940" s="37" t="s">
        <v>704</v>
      </c>
      <c r="C1940" s="37"/>
      <c r="D1940" s="23"/>
      <c r="E1940" s="24"/>
      <c r="F1940" s="25"/>
      <c r="G1940" s="26"/>
      <c r="H1940" s="23">
        <f>SUBTOTAL(9,'2017.01.02. - 2017.12.31.  alapadatok'!$H$1936:$H$1939)</f>
        <v>2596990</v>
      </c>
      <c r="I1940" s="23">
        <f>SUBTOTAL(9,'2017.01.02. - 2017.12.31.  alapadatok'!$I$1936:$I$1939)</f>
        <v>2129</v>
      </c>
      <c r="J1940" s="23"/>
      <c r="K1940" s="27"/>
      <c r="L1940" s="23"/>
      <c r="M1940" s="23"/>
    </row>
    <row r="1941" spans="2:13" ht="15.75" customHeight="1" hidden="1" outlineLevel="2">
      <c r="B1941" s="44" t="s">
        <v>705</v>
      </c>
      <c r="C1941" s="44" t="s">
        <v>706</v>
      </c>
      <c r="D1941" s="15">
        <v>42985</v>
      </c>
      <c r="E1941" s="45" t="s">
        <v>33</v>
      </c>
      <c r="F1941" s="31"/>
      <c r="G1941" s="18" t="e">
        <f>ROUNDUP(DATEDIF(D1941,$B$162,"d")/7,0)</f>
        <v>#VALUE!</v>
      </c>
      <c r="H1941" s="19">
        <v>14258142</v>
      </c>
      <c r="I1941" s="19">
        <v>9883</v>
      </c>
      <c r="J1941" s="63"/>
      <c r="K1941" s="63">
        <f aca="true" t="shared" si="287" ref="K1941:K1946">IF(J1941&lt;&gt;0,-(J1941-H1941)/J1941,"")</f>
        <v>0</v>
      </c>
      <c r="L1941" s="19">
        <v>14258142</v>
      </c>
      <c r="M1941" s="19">
        <v>9883</v>
      </c>
    </row>
    <row r="1942" spans="2:13" ht="15.75" customHeight="1" hidden="1" outlineLevel="2">
      <c r="B1942" s="44" t="s">
        <v>705</v>
      </c>
      <c r="C1942" s="44" t="s">
        <v>706</v>
      </c>
      <c r="D1942" s="15">
        <v>42985</v>
      </c>
      <c r="E1942" s="45" t="s">
        <v>33</v>
      </c>
      <c r="F1942" s="71"/>
      <c r="G1942" s="18" t="e">
        <f>ROUNDUP(DATEDIF(D1942,$B$169,"d")/7,0)</f>
        <v>#VALUE!</v>
      </c>
      <c r="H1942" s="19">
        <v>9846141</v>
      </c>
      <c r="I1942" s="19">
        <v>6574</v>
      </c>
      <c r="J1942" s="19">
        <v>14258142</v>
      </c>
      <c r="K1942" s="20">
        <f t="shared" si="287"/>
        <v>-0.3094373025601793</v>
      </c>
      <c r="L1942" s="19">
        <v>24104283</v>
      </c>
      <c r="M1942" s="19">
        <v>16457</v>
      </c>
    </row>
    <row r="1943" spans="2:13" ht="15.75" customHeight="1" hidden="1" outlineLevel="2">
      <c r="B1943" s="44" t="s">
        <v>705</v>
      </c>
      <c r="C1943" s="44" t="s">
        <v>706</v>
      </c>
      <c r="D1943" s="15">
        <v>42985</v>
      </c>
      <c r="E1943" s="45" t="s">
        <v>33</v>
      </c>
      <c r="F1943" s="71"/>
      <c r="G1943" s="18" t="e">
        <f>ROUNDUP(DATEDIF(D1943,$B$178,"d")/7,0)</f>
        <v>#VALUE!</v>
      </c>
      <c r="H1943" s="19">
        <v>5814525</v>
      </c>
      <c r="I1943" s="19">
        <v>3920</v>
      </c>
      <c r="J1943" s="19">
        <v>9846141</v>
      </c>
      <c r="K1943" s="20">
        <f t="shared" si="287"/>
        <v>-0.40946153421934545</v>
      </c>
      <c r="L1943" s="19">
        <v>29926908</v>
      </c>
      <c r="M1943" s="19">
        <v>20386</v>
      </c>
    </row>
    <row r="1944" spans="2:13" ht="15.75" customHeight="1" hidden="1" outlineLevel="2">
      <c r="B1944" s="44" t="s">
        <v>705</v>
      </c>
      <c r="C1944" s="44" t="s">
        <v>706</v>
      </c>
      <c r="D1944" s="15">
        <v>42985</v>
      </c>
      <c r="E1944" s="45" t="s">
        <v>33</v>
      </c>
      <c r="F1944" s="71"/>
      <c r="G1944" s="18" t="e">
        <f>ROUNDUP(DATEDIF(D1944,$B$186,"d")/7,0)</f>
        <v>#VALUE!</v>
      </c>
      <c r="H1944" s="19">
        <v>4148025</v>
      </c>
      <c r="I1944" s="19">
        <v>2761</v>
      </c>
      <c r="J1944" s="19">
        <v>5814525</v>
      </c>
      <c r="K1944" s="20">
        <f t="shared" si="287"/>
        <v>-0.2866098262540792</v>
      </c>
      <c r="L1944" s="19">
        <v>34074933</v>
      </c>
      <c r="M1944" s="19">
        <v>23147</v>
      </c>
    </row>
    <row r="1945" spans="2:13" ht="15.75" customHeight="1" hidden="1" outlineLevel="2">
      <c r="B1945" s="44" t="s">
        <v>705</v>
      </c>
      <c r="C1945" s="44" t="s">
        <v>706</v>
      </c>
      <c r="D1945" s="15">
        <v>42985</v>
      </c>
      <c r="E1945" s="45" t="s">
        <v>33</v>
      </c>
      <c r="F1945" s="71"/>
      <c r="G1945" s="18" t="e">
        <f>ROUNDUP(DATEDIF(D1945,$B$194,"d")/7,0)</f>
        <v>#VALUE!</v>
      </c>
      <c r="H1945" s="19">
        <v>3069335</v>
      </c>
      <c r="I1945" s="19">
        <v>1976</v>
      </c>
      <c r="J1945" s="19">
        <v>4148025</v>
      </c>
      <c r="K1945" s="20">
        <f t="shared" si="287"/>
        <v>-0.26004905949216794</v>
      </c>
      <c r="L1945" s="19">
        <v>37170368</v>
      </c>
      <c r="M1945" s="19">
        <v>25151</v>
      </c>
    </row>
    <row r="1946" spans="2:13" ht="15.75" customHeight="1" hidden="1" outlineLevel="2">
      <c r="B1946" s="44" t="s">
        <v>705</v>
      </c>
      <c r="C1946" s="44" t="s">
        <v>706</v>
      </c>
      <c r="D1946" s="15">
        <v>42985</v>
      </c>
      <c r="E1946" s="45" t="s">
        <v>33</v>
      </c>
      <c r="F1946" s="71"/>
      <c r="G1946" s="18" t="e">
        <f>ROUNDUP(DATEDIF(D1946,$B$197,"d")/7,0)</f>
        <v>#VALUE!</v>
      </c>
      <c r="H1946" s="19">
        <v>1374550</v>
      </c>
      <c r="I1946" s="19">
        <v>906</v>
      </c>
      <c r="J1946" s="19">
        <v>3069335</v>
      </c>
      <c r="K1946" s="20">
        <f t="shared" si="287"/>
        <v>-0.5521668374419866</v>
      </c>
      <c r="L1946" s="19">
        <v>38544918</v>
      </c>
      <c r="M1946" s="19">
        <v>26057</v>
      </c>
    </row>
    <row r="1947" spans="1:13" s="28" customFormat="1" ht="15.75" customHeight="1" hidden="1" outlineLevel="1">
      <c r="A1947" s="28">
        <v>1</v>
      </c>
      <c r="B1947" s="46" t="s">
        <v>707</v>
      </c>
      <c r="C1947" s="46"/>
      <c r="D1947" s="23"/>
      <c r="E1947" s="24"/>
      <c r="F1947" s="25"/>
      <c r="G1947" s="26"/>
      <c r="H1947" s="23">
        <f>SUBTOTAL(9,'2017.01.02. - 2017.12.31.  alapadatok'!$H$1941:$H$1946)</f>
        <v>38510718</v>
      </c>
      <c r="I1947" s="23">
        <f>SUBTOTAL(9,'2017.01.02. - 2017.12.31.  alapadatok'!$I$1941:$I$1946)</f>
        <v>26020</v>
      </c>
      <c r="J1947" s="23"/>
      <c r="K1947" s="27"/>
      <c r="L1947" s="23"/>
      <c r="M1947" s="23"/>
    </row>
    <row r="1948" spans="2:13" ht="15.75" customHeight="1" hidden="1" outlineLevel="2">
      <c r="B1948" s="44" t="s">
        <v>708</v>
      </c>
      <c r="C1948" s="44" t="s">
        <v>709</v>
      </c>
      <c r="D1948" s="15">
        <v>42894</v>
      </c>
      <c r="E1948" s="45" t="s">
        <v>54</v>
      </c>
      <c r="F1948" s="71">
        <v>22</v>
      </c>
      <c r="G1948" s="18" t="e">
        <f>ROUNDUP(DATEDIF(D1948,$B$113,"d")/7,0)</f>
        <v>#VALUE!</v>
      </c>
      <c r="H1948" s="19">
        <v>5736701</v>
      </c>
      <c r="I1948" s="19">
        <v>3934</v>
      </c>
      <c r="J1948" s="19"/>
      <c r="K1948" s="20">
        <f>IF(J1948&lt;&gt;0,-(J1948-H1948)/J1948,"")</f>
        <v>0</v>
      </c>
      <c r="L1948" s="19">
        <v>5736701</v>
      </c>
      <c r="M1948" s="19">
        <v>3934</v>
      </c>
    </row>
    <row r="1949" spans="1:13" s="28" customFormat="1" ht="15.75" customHeight="1" hidden="1" outlineLevel="1">
      <c r="A1949" s="28">
        <v>1</v>
      </c>
      <c r="B1949" s="46" t="s">
        <v>710</v>
      </c>
      <c r="C1949" s="46"/>
      <c r="D1949" s="23"/>
      <c r="E1949" s="24"/>
      <c r="F1949" s="25"/>
      <c r="G1949" s="26"/>
      <c r="H1949" s="23">
        <f>SUBTOTAL(9,'2017.01.02. - 2017.12.31.  alapadatok'!$H$1948:$H$1948)</f>
        <v>5736701</v>
      </c>
      <c r="I1949" s="23">
        <f>SUBTOTAL(9,'2017.01.02. - 2017.12.31.  alapadatok'!$I$1948:$I$1948)</f>
        <v>3934</v>
      </c>
      <c r="J1949" s="23"/>
      <c r="K1949" s="27"/>
      <c r="L1949" s="23"/>
      <c r="M1949" s="23"/>
    </row>
    <row r="1950" spans="2:13" ht="15.75" customHeight="1" hidden="1" outlineLevel="2">
      <c r="B1950" s="44" t="s">
        <v>711</v>
      </c>
      <c r="C1950" s="44" t="s">
        <v>712</v>
      </c>
      <c r="D1950" s="15">
        <v>43083</v>
      </c>
      <c r="E1950" s="45" t="s">
        <v>40</v>
      </c>
      <c r="F1950" s="71">
        <v>31</v>
      </c>
      <c r="G1950" s="18" t="e">
        <f>ROUNDUP(DATEDIF(D1950,$B$237,"d")/7,0)</f>
        <v>#VALUE!</v>
      </c>
      <c r="H1950" s="19">
        <v>23002880</v>
      </c>
      <c r="I1950" s="19">
        <v>17237</v>
      </c>
      <c r="J1950" s="19"/>
      <c r="K1950" s="20">
        <f aca="true" t="shared" si="288" ref="K1950:K1952">IF(J1950&lt;&gt;0,-(J1950-H1950)/J1950,"")</f>
        <v>0</v>
      </c>
      <c r="L1950" s="19">
        <v>23002880</v>
      </c>
      <c r="M1950" s="19">
        <v>17237</v>
      </c>
    </row>
    <row r="1951" spans="2:13" ht="15.75" customHeight="1" hidden="1" outlineLevel="2">
      <c r="B1951" s="30" t="s">
        <v>711</v>
      </c>
      <c r="C1951" s="30" t="s">
        <v>712</v>
      </c>
      <c r="D1951" s="15">
        <v>43083</v>
      </c>
      <c r="E1951" s="65" t="s">
        <v>40</v>
      </c>
      <c r="F1951" s="31">
        <v>31</v>
      </c>
      <c r="G1951" s="18" t="e">
        <f>ROUNDUP(DATEDIF(D1951,$B$239,"d")/7,0)</f>
        <v>#VALUE!</v>
      </c>
      <c r="H1951" s="19">
        <v>17720728</v>
      </c>
      <c r="I1951" s="19">
        <v>13573</v>
      </c>
      <c r="J1951" s="19">
        <v>23002880</v>
      </c>
      <c r="K1951" s="20">
        <f t="shared" si="288"/>
        <v>-0.2296300289355072</v>
      </c>
      <c r="L1951" s="19">
        <v>40723608</v>
      </c>
      <c r="M1951" s="19">
        <v>30810</v>
      </c>
    </row>
    <row r="1952" spans="2:13" ht="15.75" customHeight="1" hidden="1" outlineLevel="2">
      <c r="B1952" s="30" t="s">
        <v>711</v>
      </c>
      <c r="C1952" s="30" t="s">
        <v>712</v>
      </c>
      <c r="D1952" s="15">
        <v>43083</v>
      </c>
      <c r="E1952" s="65" t="s">
        <v>40</v>
      </c>
      <c r="F1952" s="31"/>
      <c r="G1952" s="18" t="e">
        <f>ROUNDUP(DATEDIF(D1952,$B$284,"d")/7,0)</f>
        <v>#VALUE!</v>
      </c>
      <c r="H1952" s="19">
        <v>8853320</v>
      </c>
      <c r="I1952" s="19">
        <v>6148</v>
      </c>
      <c r="J1952" s="19">
        <v>7855318</v>
      </c>
      <c r="K1952" s="20">
        <f t="shared" si="288"/>
        <v>0.12704794382608062</v>
      </c>
      <c r="L1952" s="19">
        <v>49576928</v>
      </c>
      <c r="M1952" s="19">
        <v>36958</v>
      </c>
    </row>
    <row r="1953" spans="1:13" s="28" customFormat="1" ht="15.75" customHeight="1" hidden="1" outlineLevel="1">
      <c r="A1953" s="28">
        <v>1</v>
      </c>
      <c r="B1953" s="23" t="s">
        <v>713</v>
      </c>
      <c r="C1953" s="23"/>
      <c r="D1953" s="23"/>
      <c r="E1953" s="23"/>
      <c r="F1953" s="25"/>
      <c r="G1953" s="26"/>
      <c r="H1953" s="23">
        <f>SUBTOTAL(9,'2017.01.02. - 2017.12.31.  alapadatok'!$H$1950:$H$1952)</f>
        <v>49576928</v>
      </c>
      <c r="I1953" s="23">
        <f>SUBTOTAL(9,'2017.01.02. - 2017.12.31.  alapadatok'!$I$1950:$I$1952)</f>
        <v>36958</v>
      </c>
      <c r="J1953" s="23"/>
      <c r="K1953" s="27"/>
      <c r="L1953" s="23"/>
      <c r="M1953" s="23"/>
    </row>
    <row r="1954" spans="2:13" ht="15.75" customHeight="1" hidden="1" outlineLevel="2">
      <c r="B1954" s="30" t="s">
        <v>714</v>
      </c>
      <c r="C1954" s="30" t="s">
        <v>715</v>
      </c>
      <c r="D1954" s="15">
        <v>43076</v>
      </c>
      <c r="E1954" s="65" t="s">
        <v>54</v>
      </c>
      <c r="F1954" s="31">
        <v>18</v>
      </c>
      <c r="G1954" s="18"/>
      <c r="H1954" s="19">
        <v>2870907</v>
      </c>
      <c r="I1954" s="19">
        <v>2065</v>
      </c>
      <c r="J1954" s="19"/>
      <c r="K1954" s="20"/>
      <c r="L1954" s="19">
        <v>2870907</v>
      </c>
      <c r="M1954" s="19">
        <v>2065</v>
      </c>
    </row>
    <row r="1955" spans="1:13" s="28" customFormat="1" ht="15.75" customHeight="1" hidden="1" outlineLevel="1">
      <c r="A1955" s="28">
        <v>1</v>
      </c>
      <c r="B1955" s="23" t="s">
        <v>716</v>
      </c>
      <c r="C1955" s="23"/>
      <c r="D1955" s="23"/>
      <c r="E1955" s="23"/>
      <c r="F1955" s="25"/>
      <c r="G1955" s="26"/>
      <c r="H1955" s="23">
        <f>SUBTOTAL(9,'2017.01.02. - 2017.12.31.  alapadatok'!$H$1954:$H$1954)</f>
        <v>2870907</v>
      </c>
      <c r="I1955" s="23">
        <f>SUBTOTAL(9,'2017.01.02. - 2017.12.31.  alapadatok'!$I$1954:$I$1954)</f>
        <v>2065</v>
      </c>
      <c r="J1955" s="23"/>
      <c r="K1955" s="27"/>
      <c r="L1955" s="23"/>
      <c r="M1955" s="23"/>
    </row>
    <row r="1956" spans="2:13" ht="15.75" customHeight="1" hidden="1" outlineLevel="2">
      <c r="B1956" s="30" t="s">
        <v>717</v>
      </c>
      <c r="C1956" s="30" t="s">
        <v>717</v>
      </c>
      <c r="D1956" s="15">
        <v>42887</v>
      </c>
      <c r="E1956" s="65" t="s">
        <v>44</v>
      </c>
      <c r="F1956" s="31">
        <v>60</v>
      </c>
      <c r="G1956" s="18" t="e">
        <f>ROUNDUP(DATEDIF(D1956,$B$110,"d")/7,0)</f>
        <v>#VALUE!</v>
      </c>
      <c r="H1956" s="19">
        <v>85747532</v>
      </c>
      <c r="I1956" s="19">
        <v>55717</v>
      </c>
      <c r="J1956" s="19"/>
      <c r="K1956" s="20"/>
      <c r="L1956" s="19">
        <v>88138782</v>
      </c>
      <c r="M1956" s="19">
        <v>57348</v>
      </c>
    </row>
    <row r="1957" spans="2:13" ht="15.75" customHeight="1" hidden="1" outlineLevel="2">
      <c r="B1957" s="30" t="s">
        <v>717</v>
      </c>
      <c r="C1957" s="30" t="s">
        <v>717</v>
      </c>
      <c r="D1957" s="15">
        <v>42887</v>
      </c>
      <c r="E1957" s="65" t="s">
        <v>44</v>
      </c>
      <c r="F1957" s="31">
        <v>60</v>
      </c>
      <c r="G1957" s="18" t="e">
        <f>ROUNDUP(DATEDIF(D1957,$B$113,"d")/7,0)</f>
        <v>#VALUE!</v>
      </c>
      <c r="H1957" s="19">
        <v>50407045</v>
      </c>
      <c r="I1957" s="19">
        <v>34692</v>
      </c>
      <c r="J1957" s="19">
        <v>85747532</v>
      </c>
      <c r="K1957" s="20">
        <f aca="true" t="shared" si="289" ref="K1957:K1963">IF(J1957&lt;&gt;0,-(J1957-H1957)/J1957,"")</f>
        <v>-0.4121458212931423</v>
      </c>
      <c r="L1957" s="19">
        <v>138545827</v>
      </c>
      <c r="M1957" s="19">
        <v>92040</v>
      </c>
    </row>
    <row r="1958" spans="2:13" ht="15.75" customHeight="1" hidden="1" outlineLevel="2">
      <c r="B1958" s="30" t="s">
        <v>717</v>
      </c>
      <c r="C1958" s="30" t="s">
        <v>717</v>
      </c>
      <c r="D1958" s="15">
        <v>42887</v>
      </c>
      <c r="E1958" s="65" t="s">
        <v>44</v>
      </c>
      <c r="F1958" s="31">
        <v>60</v>
      </c>
      <c r="G1958" s="18" t="e">
        <f>ROUNDUP(DATEDIF(D1958,$B$123,"d")/7,0)</f>
        <v>#VALUE!</v>
      </c>
      <c r="H1958" s="19">
        <v>36858827</v>
      </c>
      <c r="I1958" s="19">
        <v>24948</v>
      </c>
      <c r="J1958" s="19">
        <v>50407045</v>
      </c>
      <c r="K1958" s="20">
        <f t="shared" si="289"/>
        <v>-0.2687762791887523</v>
      </c>
      <c r="L1958" s="19">
        <v>175408254</v>
      </c>
      <c r="M1958" s="19">
        <v>116992</v>
      </c>
    </row>
    <row r="1959" spans="2:13" ht="15.75" customHeight="1" hidden="1" outlineLevel="2">
      <c r="B1959" s="30" t="s">
        <v>717</v>
      </c>
      <c r="C1959" s="30" t="s">
        <v>717</v>
      </c>
      <c r="D1959" s="15">
        <v>42887</v>
      </c>
      <c r="E1959" s="65" t="s">
        <v>44</v>
      </c>
      <c r="F1959" s="31">
        <v>60</v>
      </c>
      <c r="G1959" s="18" t="e">
        <f>ROUNDUP(DATEDIF(D1959,$B$122,"d")/7,0)</f>
        <v>#VALUE!</v>
      </c>
      <c r="H1959" s="19">
        <v>20391386</v>
      </c>
      <c r="I1959" s="19">
        <v>13831</v>
      </c>
      <c r="J1959" s="19">
        <v>36858827</v>
      </c>
      <c r="K1959" s="20">
        <f t="shared" si="289"/>
        <v>-0.4467706202370466</v>
      </c>
      <c r="L1959" s="19">
        <v>195799640</v>
      </c>
      <c r="M1959" s="19">
        <v>130823</v>
      </c>
    </row>
    <row r="1960" spans="2:13" ht="15.75" customHeight="1" hidden="1" outlineLevel="2">
      <c r="B1960" s="30" t="s">
        <v>717</v>
      </c>
      <c r="C1960" s="30" t="s">
        <v>717</v>
      </c>
      <c r="D1960" s="15">
        <v>42887</v>
      </c>
      <c r="E1960" s="65" t="s">
        <v>44</v>
      </c>
      <c r="F1960" s="31">
        <v>60</v>
      </c>
      <c r="G1960" s="18" t="e">
        <f aca="true" t="shared" si="290" ref="G1960:G1961">ROUNDUP(DATEDIF(D1960,$B$128,"d")/7,0)</f>
        <v>#VALUE!</v>
      </c>
      <c r="H1960" s="19">
        <v>13276670</v>
      </c>
      <c r="I1960" s="19">
        <v>8781</v>
      </c>
      <c r="J1960" s="19">
        <v>20391386</v>
      </c>
      <c r="K1960" s="20">
        <f t="shared" si="289"/>
        <v>-0.3489079163132903</v>
      </c>
      <c r="L1960" s="19">
        <v>209189020</v>
      </c>
      <c r="M1960" s="19">
        <v>139699</v>
      </c>
    </row>
    <row r="1961" spans="2:13" ht="15.75" customHeight="1" hidden="1" outlineLevel="2">
      <c r="B1961" s="30" t="s">
        <v>717</v>
      </c>
      <c r="C1961" s="30" t="s">
        <v>717</v>
      </c>
      <c r="D1961" s="15">
        <v>42887</v>
      </c>
      <c r="E1961" s="65" t="s">
        <v>44</v>
      </c>
      <c r="F1961" s="31">
        <v>60</v>
      </c>
      <c r="G1961" s="18" t="e">
        <f t="shared" si="290"/>
        <v>#VALUE!</v>
      </c>
      <c r="H1961" s="19">
        <v>6577330</v>
      </c>
      <c r="I1961" s="19">
        <v>4382</v>
      </c>
      <c r="J1961" s="19">
        <v>13276670</v>
      </c>
      <c r="K1961" s="20">
        <f t="shared" si="289"/>
        <v>-0.5045949021855631</v>
      </c>
      <c r="L1961" s="19">
        <v>215766350</v>
      </c>
      <c r="M1961" s="19">
        <v>144081</v>
      </c>
    </row>
    <row r="1962" spans="2:13" ht="15.75" customHeight="1" hidden="1" outlineLevel="2">
      <c r="B1962" s="30" t="s">
        <v>717</v>
      </c>
      <c r="C1962" s="30" t="s">
        <v>717</v>
      </c>
      <c r="D1962" s="15">
        <v>42887</v>
      </c>
      <c r="E1962" s="65" t="s">
        <v>44</v>
      </c>
      <c r="F1962" s="31">
        <v>60</v>
      </c>
      <c r="G1962" s="18" t="e">
        <f>ROUNDUP(DATEDIF(D1962,$B$131,"d")/7,0)</f>
        <v>#VALUE!</v>
      </c>
      <c r="H1962" s="19">
        <v>3555505</v>
      </c>
      <c r="I1962" s="19">
        <v>2330</v>
      </c>
      <c r="J1962" s="19">
        <v>6577330</v>
      </c>
      <c r="K1962" s="20">
        <f t="shared" si="289"/>
        <v>-0.4594303463563482</v>
      </c>
      <c r="L1962" s="19">
        <v>219321855</v>
      </c>
      <c r="M1962" s="19">
        <v>146411</v>
      </c>
    </row>
    <row r="1963" spans="2:13" ht="15.75" customHeight="1" hidden="1" outlineLevel="2">
      <c r="B1963" s="30" t="s">
        <v>717</v>
      </c>
      <c r="C1963" s="30" t="s">
        <v>717</v>
      </c>
      <c r="D1963" s="15">
        <v>42887</v>
      </c>
      <c r="E1963" s="65" t="s">
        <v>44</v>
      </c>
      <c r="F1963" s="31">
        <v>60</v>
      </c>
      <c r="G1963" s="18" t="e">
        <f>ROUNDUP(DATEDIF(D1963,$B$134,"d")/7,0)</f>
        <v>#VALUE!</v>
      </c>
      <c r="H1963" s="19">
        <v>2229218</v>
      </c>
      <c r="I1963" s="19">
        <v>1630</v>
      </c>
      <c r="J1963" s="19">
        <v>3555505</v>
      </c>
      <c r="K1963" s="20">
        <f t="shared" si="289"/>
        <v>-0.3730235226782131</v>
      </c>
      <c r="L1963" s="19">
        <v>221551073</v>
      </c>
      <c r="M1963" s="19">
        <v>148041</v>
      </c>
    </row>
    <row r="1964" spans="1:13" s="28" customFormat="1" ht="15.75" customHeight="1" hidden="1" outlineLevel="1">
      <c r="A1964" s="28">
        <v>1</v>
      </c>
      <c r="B1964" s="23" t="s">
        <v>718</v>
      </c>
      <c r="C1964" s="23"/>
      <c r="D1964" s="23"/>
      <c r="E1964" s="23"/>
      <c r="F1964" s="25"/>
      <c r="G1964" s="26"/>
      <c r="H1964" s="23">
        <f>SUBTOTAL(9,'2017.01.02. - 2017.12.31.  alapadatok'!$H$1956:$H$1963)</f>
        <v>219043513</v>
      </c>
      <c r="I1964" s="23">
        <f>SUBTOTAL(9,'2017.01.02. - 2017.12.31.  alapadatok'!$I$1956:$I$1963)</f>
        <v>146311</v>
      </c>
      <c r="J1964" s="23"/>
      <c r="K1964" s="27"/>
      <c r="L1964" s="23"/>
      <c r="M1964" s="23"/>
    </row>
    <row r="1965" spans="2:13" ht="15.75" customHeight="1" hidden="1" outlineLevel="2">
      <c r="B1965" s="30" t="s">
        <v>719</v>
      </c>
      <c r="C1965" s="30" t="s">
        <v>720</v>
      </c>
      <c r="D1965" s="15">
        <v>42754</v>
      </c>
      <c r="E1965" s="65" t="s">
        <v>77</v>
      </c>
      <c r="F1965" s="31">
        <v>51</v>
      </c>
      <c r="G1965" s="18" t="e">
        <f aca="true" t="shared" si="291" ref="G1965:G1966">ROUNDUP(DATEDIF(D1965,$B$56,"d")/7,0)</f>
        <v>#VALUE!</v>
      </c>
      <c r="H1965" s="19">
        <v>57781656</v>
      </c>
      <c r="I1965" s="19">
        <v>38071</v>
      </c>
      <c r="J1965" s="19"/>
      <c r="K1965" s="20"/>
      <c r="L1965" s="19">
        <v>57781656</v>
      </c>
      <c r="M1965" s="19">
        <v>38071</v>
      </c>
    </row>
    <row r="1966" spans="2:13" ht="15.75" customHeight="1" hidden="1" outlineLevel="2">
      <c r="B1966" s="30" t="s">
        <v>719</v>
      </c>
      <c r="C1966" s="30" t="s">
        <v>720</v>
      </c>
      <c r="D1966" s="15">
        <v>42754</v>
      </c>
      <c r="E1966" s="65" t="s">
        <v>77</v>
      </c>
      <c r="F1966" s="31">
        <v>51</v>
      </c>
      <c r="G1966" s="18" t="e">
        <f t="shared" si="291"/>
        <v>#VALUE!</v>
      </c>
      <c r="H1966" s="19">
        <v>26739584</v>
      </c>
      <c r="I1966" s="19">
        <v>17602</v>
      </c>
      <c r="J1966" s="19">
        <v>57781656</v>
      </c>
      <c r="K1966" s="20">
        <f aca="true" t="shared" si="292" ref="K1966:K1972">IF(J1966&lt;&gt;0,-(J1966-H1966)/J1966,"")</f>
        <v>-0.5372305702003418</v>
      </c>
      <c r="L1966" s="19">
        <v>84772350</v>
      </c>
      <c r="M1966" s="19">
        <v>55690</v>
      </c>
    </row>
    <row r="1967" spans="2:13" ht="15.75" customHeight="1" hidden="1" outlineLevel="2">
      <c r="B1967" s="30" t="s">
        <v>719</v>
      </c>
      <c r="C1967" s="30" t="s">
        <v>720</v>
      </c>
      <c r="D1967" s="15">
        <v>42754</v>
      </c>
      <c r="E1967" s="65" t="s">
        <v>77</v>
      </c>
      <c r="F1967" s="31">
        <v>51</v>
      </c>
      <c r="G1967" s="18" t="e">
        <f>ROUNDUP(DATEDIF(D1967,$B$67,"d")/7,0)</f>
        <v>#VALUE!</v>
      </c>
      <c r="H1967" s="19">
        <v>18829105</v>
      </c>
      <c r="I1967" s="19">
        <v>11728</v>
      </c>
      <c r="J1967" s="19">
        <v>26739584</v>
      </c>
      <c r="K1967" s="20">
        <f t="shared" si="292"/>
        <v>-0.29583403391765556</v>
      </c>
      <c r="L1967" s="19">
        <v>103603755</v>
      </c>
      <c r="M1967" s="19">
        <v>67418</v>
      </c>
    </row>
    <row r="1968" spans="2:13" ht="15.75" customHeight="1" hidden="1" outlineLevel="2">
      <c r="B1968" s="30" t="s">
        <v>719</v>
      </c>
      <c r="C1968" s="30" t="s">
        <v>720</v>
      </c>
      <c r="D1968" s="15">
        <v>42754</v>
      </c>
      <c r="E1968" s="65" t="s">
        <v>77</v>
      </c>
      <c r="F1968" s="31">
        <v>51</v>
      </c>
      <c r="G1968" s="18" t="e">
        <f>ROUNDUP(DATEDIF(D1968,$B$65,"d")/7,0)</f>
        <v>#VALUE!</v>
      </c>
      <c r="H1968" s="19">
        <v>9753585</v>
      </c>
      <c r="I1968" s="19">
        <v>6252</v>
      </c>
      <c r="J1968" s="19">
        <v>18829105</v>
      </c>
      <c r="K1968" s="20">
        <f t="shared" si="292"/>
        <v>-0.48199423180230816</v>
      </c>
      <c r="L1968" s="19">
        <v>113418740</v>
      </c>
      <c r="M1968" s="19">
        <v>73694</v>
      </c>
    </row>
    <row r="1969" spans="2:13" ht="15.75" customHeight="1" hidden="1" outlineLevel="2">
      <c r="B1969" s="30" t="s">
        <v>719</v>
      </c>
      <c r="C1969" s="30" t="s">
        <v>720</v>
      </c>
      <c r="D1969" s="15">
        <v>42754</v>
      </c>
      <c r="E1969" s="65" t="s">
        <v>77</v>
      </c>
      <c r="F1969" s="31">
        <v>51</v>
      </c>
      <c r="G1969" s="18" t="e">
        <f>ROUNDUP(DATEDIF(D1969,$B$74,"d")/7,0)</f>
        <v>#VALUE!</v>
      </c>
      <c r="H1969" s="19">
        <v>4605295</v>
      </c>
      <c r="I1969" s="19">
        <v>2473</v>
      </c>
      <c r="J1969" s="19">
        <v>9753585</v>
      </c>
      <c r="K1969" s="20">
        <f t="shared" si="292"/>
        <v>-0.5278356624769251</v>
      </c>
      <c r="L1969" s="19">
        <v>118024035</v>
      </c>
      <c r="M1969" s="19">
        <v>76167</v>
      </c>
    </row>
    <row r="1970" spans="2:13" ht="15.75" customHeight="1" hidden="1" outlineLevel="2">
      <c r="B1970" s="30" t="s">
        <v>719</v>
      </c>
      <c r="C1970" s="30" t="s">
        <v>720</v>
      </c>
      <c r="D1970" s="15">
        <v>42754</v>
      </c>
      <c r="E1970" s="65" t="s">
        <v>77</v>
      </c>
      <c r="F1970" s="31">
        <v>51</v>
      </c>
      <c r="G1970" s="18" t="e">
        <f>ROUNDUP(DATEDIF(D1970,$B$82,"d")/7,0)</f>
        <v>#VALUE!</v>
      </c>
      <c r="H1970" s="19">
        <v>887635</v>
      </c>
      <c r="I1970" s="19">
        <v>594</v>
      </c>
      <c r="J1970" s="19">
        <v>4605295</v>
      </c>
      <c r="K1970" s="20">
        <f t="shared" si="292"/>
        <v>-0.8072577326751055</v>
      </c>
      <c r="L1970" s="19">
        <v>118911670</v>
      </c>
      <c r="M1970" s="19">
        <v>76761</v>
      </c>
    </row>
    <row r="1971" spans="2:13" ht="15.75" customHeight="1" hidden="1" outlineLevel="2">
      <c r="B1971" s="30" t="s">
        <v>719</v>
      </c>
      <c r="C1971" s="30" t="s">
        <v>720</v>
      </c>
      <c r="D1971" s="15">
        <v>42754</v>
      </c>
      <c r="E1971" s="65" t="s">
        <v>77</v>
      </c>
      <c r="F1971" s="31">
        <v>51</v>
      </c>
      <c r="G1971" s="18" t="e">
        <f>ROUNDUP(DATEDIF(D1971,$B$64,"d")/7,0)</f>
        <v>#VALUE!</v>
      </c>
      <c r="H1971" s="19">
        <v>358385</v>
      </c>
      <c r="I1971" s="19">
        <v>210</v>
      </c>
      <c r="J1971" s="19">
        <v>887635</v>
      </c>
      <c r="K1971" s="20">
        <f t="shared" si="292"/>
        <v>-0.5962473313918446</v>
      </c>
      <c r="L1971" s="19">
        <v>119256315</v>
      </c>
      <c r="M1971" s="19">
        <v>76953</v>
      </c>
    </row>
    <row r="1972" spans="2:13" ht="15.75" customHeight="1" hidden="1" outlineLevel="2">
      <c r="B1972" s="30" t="s">
        <v>719</v>
      </c>
      <c r="C1972" s="30" t="s">
        <v>720</v>
      </c>
      <c r="D1972" s="15">
        <v>42754</v>
      </c>
      <c r="E1972" s="30" t="s">
        <v>77</v>
      </c>
      <c r="F1972" s="31">
        <v>51</v>
      </c>
      <c r="G1972" s="35" t="e">
        <f>ROUNDUP(DATEDIF(D1972,$B$74,"d")/7,0)</f>
        <v>#VALUE!</v>
      </c>
      <c r="H1972" s="19">
        <v>389240</v>
      </c>
      <c r="I1972" s="19">
        <v>570</v>
      </c>
      <c r="J1972" s="30">
        <v>358385</v>
      </c>
      <c r="K1972" s="30">
        <f t="shared" si="292"/>
        <v>0.08609456310950514</v>
      </c>
      <c r="L1972" s="30">
        <v>119679155</v>
      </c>
      <c r="M1972" s="30">
        <v>77547</v>
      </c>
    </row>
    <row r="1973" spans="1:13" s="28" customFormat="1" ht="15.75" customHeight="1" hidden="1" outlineLevel="1">
      <c r="A1973" s="28">
        <v>1</v>
      </c>
      <c r="B1973" s="23" t="s">
        <v>721</v>
      </c>
      <c r="C1973" s="23"/>
      <c r="D1973" s="23"/>
      <c r="E1973" s="23"/>
      <c r="F1973" s="25"/>
      <c r="G1973" s="26"/>
      <c r="H1973" s="23">
        <f>SUBTOTAL(9,'2017.01.02. - 2017.12.31.  alapadatok'!$H$1965:$H$1972)</f>
        <v>119344485</v>
      </c>
      <c r="I1973" s="23">
        <f>SUBTOTAL(9,'2017.01.02. - 2017.12.31.  alapadatok'!$I$1965:$I$1972)</f>
        <v>77500</v>
      </c>
      <c r="J1973" s="23"/>
      <c r="K1973" s="23"/>
      <c r="L1973" s="23"/>
      <c r="M1973" s="23"/>
    </row>
    <row r="1974" spans="1:13" s="91" customFormat="1" ht="15.75" customHeight="1">
      <c r="A1974" s="91">
        <v>1</v>
      </c>
      <c r="B1974" s="92" t="s">
        <v>722</v>
      </c>
      <c r="C1974" s="92"/>
      <c r="D1974" s="92"/>
      <c r="E1974" s="92"/>
      <c r="F1974" s="93"/>
      <c r="G1974" s="94"/>
      <c r="H1974" s="95">
        <f>SUBTOTAL(9,'2017.01.02. - 2017.12.31.  alapadatok'!$H$5:$H$1973)</f>
        <v>19990560982</v>
      </c>
      <c r="I1974" s="95">
        <f>SUBTOTAL(9,'2017.01.02. - 2017.12.31.  alapadatok'!$I$5:$I$1973)</f>
        <v>14280877</v>
      </c>
      <c r="J1974" s="92"/>
      <c r="K1974" s="92"/>
      <c r="L1974" s="92"/>
      <c r="M1974" s="92"/>
    </row>
  </sheetData>
  <sheetProtection selectLockedCells="1" selectUnlockedCells="1"/>
  <mergeCells count="11">
    <mergeCell ref="B1:I1"/>
    <mergeCell ref="K1:M1"/>
    <mergeCell ref="B2:B3"/>
    <mergeCell ref="C2:C3"/>
    <mergeCell ref="D2:D3"/>
    <mergeCell ref="E2:E3"/>
    <mergeCell ref="F2:F3"/>
    <mergeCell ref="G2:G3"/>
    <mergeCell ref="H2:I2"/>
    <mergeCell ref="J2:K2"/>
    <mergeCell ref="L2:M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5"/>
  <sheetViews>
    <sheetView tabSelected="1" workbookViewId="0" topLeftCell="A1">
      <selection activeCell="B2" sqref="B2"/>
    </sheetView>
  </sheetViews>
  <sheetFormatPr defaultColWidth="10.28125" defaultRowHeight="15"/>
  <cols>
    <col min="1" max="1" width="4.140625" style="0" customWidth="1"/>
    <col min="2" max="2" width="56.421875" style="0" customWidth="1"/>
    <col min="3" max="4" width="17.140625" style="0" customWidth="1"/>
    <col min="5" max="6" width="15.7109375" style="0" customWidth="1"/>
    <col min="7" max="7" width="17.28125" style="0" customWidth="1"/>
    <col min="8" max="16384" width="11.00390625" style="0" customWidth="1"/>
  </cols>
  <sheetData>
    <row r="1" spans="1:7" ht="26.25">
      <c r="A1" s="96"/>
      <c r="B1" s="97" t="s">
        <v>723</v>
      </c>
      <c r="C1" s="97"/>
      <c r="D1" s="97"/>
      <c r="E1" s="98" t="s">
        <v>1</v>
      </c>
      <c r="F1" s="98"/>
      <c r="G1" s="98"/>
    </row>
    <row r="2" spans="1:4" ht="18.75">
      <c r="A2" s="4"/>
      <c r="B2" s="5" t="s">
        <v>2</v>
      </c>
      <c r="C2" s="8"/>
      <c r="D2" s="8"/>
    </row>
    <row r="3" spans="1:4" ht="18.75">
      <c r="A3" s="9"/>
      <c r="B3" s="5"/>
      <c r="C3" s="8" t="s">
        <v>11</v>
      </c>
      <c r="D3" s="8" t="s">
        <v>12</v>
      </c>
    </row>
    <row r="4" spans="1:6" ht="16.5">
      <c r="A4" s="21">
        <v>1</v>
      </c>
      <c r="B4" s="37" t="s">
        <v>724</v>
      </c>
      <c r="C4" s="43">
        <f>SUBTOTAL(9,'2017.01.02. - 2017.12.31.  alapadatok'!$H$1465:$H$1467)</f>
        <v>1129623327</v>
      </c>
      <c r="D4" s="43">
        <f>SUBTOTAL(9,'2017.01.02. - 2017.12.31.  alapadatok'!$I$1465:$I$1467)</f>
        <v>749326</v>
      </c>
      <c r="F4" s="99" t="s">
        <v>725</v>
      </c>
    </row>
    <row r="5" spans="1:6" ht="16.5">
      <c r="A5" s="21">
        <v>2</v>
      </c>
      <c r="B5" s="100" t="s">
        <v>172</v>
      </c>
      <c r="C5" s="101">
        <v>763677853</v>
      </c>
      <c r="D5" s="101">
        <v>585132</v>
      </c>
      <c r="F5" s="99" t="s">
        <v>726</v>
      </c>
    </row>
    <row r="6" spans="1:6" ht="16.5">
      <c r="A6" s="21">
        <v>3</v>
      </c>
      <c r="B6" s="23" t="s">
        <v>727</v>
      </c>
      <c r="C6" s="23">
        <f>SUBTOTAL(9,'2017.01.02. - 2017.12.31.  alapadatok'!$H$829:$H$870)</f>
        <v>590947277</v>
      </c>
      <c r="D6" s="23">
        <f>SUBTOTAL(9,'2017.01.02. - 2017.12.31.  alapadatok'!$I$829:$I$870)</f>
        <v>452257</v>
      </c>
      <c r="F6" s="99" t="s">
        <v>728</v>
      </c>
    </row>
    <row r="7" spans="1:6" ht="16.5">
      <c r="A7" s="21">
        <v>4</v>
      </c>
      <c r="B7" s="46" t="s">
        <v>729</v>
      </c>
      <c r="C7" s="23">
        <f>SUBTOTAL(9,'2017.01.02. - 2017.12.31.  alapadatok'!$H$1793:$H$1801)</f>
        <v>550813805</v>
      </c>
      <c r="D7" s="23">
        <f>SUBTOTAL(9,'2017.01.02. - 2017.12.31.  alapadatok'!$I$1793:$I$1801)</f>
        <v>365664</v>
      </c>
      <c r="F7" s="99" t="s">
        <v>730</v>
      </c>
    </row>
    <row r="8" spans="1:4" ht="15.75">
      <c r="A8" s="21">
        <v>5</v>
      </c>
      <c r="B8" s="100" t="s">
        <v>731</v>
      </c>
      <c r="C8" s="101">
        <v>489261367</v>
      </c>
      <c r="D8" s="101">
        <v>341954</v>
      </c>
    </row>
    <row r="9" spans="1:7" ht="16.5">
      <c r="A9" s="21">
        <v>6</v>
      </c>
      <c r="B9" s="46" t="s">
        <v>732</v>
      </c>
      <c r="C9" s="23">
        <f>SUBTOTAL(9,'2017.01.02. - 2017.12.31.  alapadatok'!$H$1215:$H$1234)</f>
        <v>473679752</v>
      </c>
      <c r="D9" s="23">
        <f>SUBTOTAL(9,'2017.01.02. - 2017.12.31.  alapadatok'!$I$1215:$I$1234)</f>
        <v>326950</v>
      </c>
      <c r="F9" s="102"/>
      <c r="G9" s="99" t="s">
        <v>733</v>
      </c>
    </row>
    <row r="10" spans="1:7" ht="16.5">
      <c r="A10" s="21">
        <v>7</v>
      </c>
      <c r="B10" s="37" t="s">
        <v>734</v>
      </c>
      <c r="C10" s="23">
        <f>SUBTOTAL(9,'2017.01.02. - 2017.12.31.  alapadatok'!$H$593:$H$609)</f>
        <v>425630574</v>
      </c>
      <c r="D10" s="23">
        <f>SUBTOTAL(9,'2017.01.02. - 2017.12.31.  alapadatok'!$I$593:$I$609)</f>
        <v>287502</v>
      </c>
      <c r="F10" s="99" t="s">
        <v>735</v>
      </c>
      <c r="G10" s="99"/>
    </row>
    <row r="11" spans="1:4" ht="15.75">
      <c r="A11" s="21">
        <v>8</v>
      </c>
      <c r="B11" s="23" t="s">
        <v>736</v>
      </c>
      <c r="C11" s="23">
        <f>SUBTOTAL(9,'2017.01.02. - 2017.12.31.  alapadatok'!$H$698:$H$706)</f>
        <v>422739845</v>
      </c>
      <c r="D11" s="23">
        <f>SUBTOTAL(9,'2017.01.02. - 2017.12.31.  alapadatok'!$I$698:$I$706)</f>
        <v>302743</v>
      </c>
    </row>
    <row r="12" spans="1:4" ht="15.75">
      <c r="A12" s="21">
        <v>9</v>
      </c>
      <c r="B12" s="23" t="s">
        <v>737</v>
      </c>
      <c r="C12" s="23">
        <f>SUBTOTAL(9,'2017.01.02. - 2017.12.31.  alapadatok'!$H$264:$H$280)</f>
        <v>408922529</v>
      </c>
      <c r="D12" s="23">
        <f>SUBTOTAL(9,'2017.01.02. - 2017.12.31.  alapadatok'!$I$264:$I$280)</f>
        <v>289015</v>
      </c>
    </row>
    <row r="13" spans="1:4" ht="15.75">
      <c r="A13" s="21">
        <v>10</v>
      </c>
      <c r="B13" s="100" t="s">
        <v>121</v>
      </c>
      <c r="C13" s="101">
        <v>385419162</v>
      </c>
      <c r="D13" s="101">
        <v>287401</v>
      </c>
    </row>
    <row r="14" spans="1:4" ht="15.75">
      <c r="A14" s="21">
        <v>11</v>
      </c>
      <c r="B14" s="43" t="s">
        <v>738</v>
      </c>
      <c r="C14" s="52">
        <f>SUBTOTAL(9,'2017.01.02. - 2017.12.31.  alapadatok'!$H$73:$H$78)</f>
        <v>378397187</v>
      </c>
      <c r="D14" s="52">
        <f>SUBTOTAL(9,'2017.01.02. - 2017.12.31.  alapadatok'!$I$73:$I$78)</f>
        <v>270693</v>
      </c>
    </row>
    <row r="15" spans="1:4" ht="15.75">
      <c r="A15" s="21">
        <v>12</v>
      </c>
      <c r="B15" s="46" t="s">
        <v>739</v>
      </c>
      <c r="C15" s="23">
        <f>SUBTOTAL(9,'2017.01.02. - 2017.12.31.  alapadatok'!$H$31:$H$38)</f>
        <v>375382708</v>
      </c>
      <c r="D15" s="23">
        <f>SUBTOTAL(9,'2017.01.02. - 2017.12.31.  alapadatok'!$I$31:$I$38)</f>
        <v>269983</v>
      </c>
    </row>
    <row r="16" spans="1:4" ht="15.75">
      <c r="A16" s="21">
        <v>13</v>
      </c>
      <c r="B16" s="100" t="s">
        <v>210</v>
      </c>
      <c r="C16" s="101">
        <v>358200552</v>
      </c>
      <c r="D16" s="101">
        <v>262013</v>
      </c>
    </row>
    <row r="17" spans="1:4" ht="15.75">
      <c r="A17" s="21">
        <v>14</v>
      </c>
      <c r="B17" s="46" t="s">
        <v>740</v>
      </c>
      <c r="C17" s="23">
        <f>SUBTOTAL(9,'2017.01.02. - 2017.12.31.  alapadatok'!$H$971:$H$978)</f>
        <v>296308913</v>
      </c>
      <c r="D17" s="23">
        <f>SUBTOTAL(9,'2017.01.02. - 2017.12.31.  alapadatok'!$I$971:$I$978)</f>
        <v>205049</v>
      </c>
    </row>
    <row r="18" spans="1:4" ht="15.75">
      <c r="A18" s="21">
        <v>15</v>
      </c>
      <c r="B18" s="46" t="s">
        <v>741</v>
      </c>
      <c r="C18" s="23">
        <f>SUBTOTAL(9,'2017.01.02. - 2017.12.31.  alapadatok'!$H$1189:$H$1199)</f>
        <v>295595642</v>
      </c>
      <c r="D18" s="23">
        <f>SUBTOTAL(9,'2017.01.02. - 2017.12.31.  alapadatok'!$I$1189:$I$1199)</f>
        <v>227228</v>
      </c>
    </row>
    <row r="19" spans="1:4" ht="15.75">
      <c r="A19" s="21">
        <v>16</v>
      </c>
      <c r="B19" s="23" t="s">
        <v>742</v>
      </c>
      <c r="C19" s="23">
        <f>SUBTOTAL(9,'2017.01.02. - 2017.12.31.  alapadatok'!$H$1201:$H$1211)</f>
        <v>294907904</v>
      </c>
      <c r="D19" s="23">
        <f>SUBTOTAL(9,'2017.01.02. - 2017.12.31.  alapadatok'!$I$1201:$I$1211)</f>
        <v>197144</v>
      </c>
    </row>
    <row r="20" spans="1:4" ht="15.75">
      <c r="A20" s="21">
        <v>17</v>
      </c>
      <c r="B20" s="37" t="s">
        <v>743</v>
      </c>
      <c r="C20" s="23">
        <f>SUBTOTAL(9,'2017.01.02. - 2017.12.31.  alapadatok'!$H$1443:$H$1451)</f>
        <v>274429292</v>
      </c>
      <c r="D20" s="23">
        <f>SUBTOTAL(9,'2017.01.02. - 2017.12.31.  alapadatok'!$I$1443:$I$1451)</f>
        <v>187798</v>
      </c>
    </row>
    <row r="21" spans="1:4" ht="15.75">
      <c r="A21" s="21">
        <v>18</v>
      </c>
      <c r="B21" s="23" t="s">
        <v>744</v>
      </c>
      <c r="C21" s="23">
        <f>SUBTOTAL(9,'2017.01.02. - 2017.12.31.  alapadatok'!$H$305:$H$317)</f>
        <v>267933083</v>
      </c>
      <c r="D21" s="23">
        <f>SUBTOTAL(9,'2017.01.02. - 2017.12.31.  alapadatok'!$I$305:$I$317)</f>
        <v>203615</v>
      </c>
    </row>
    <row r="22" spans="1:4" ht="15.75">
      <c r="A22" s="21">
        <v>19</v>
      </c>
      <c r="B22" s="100" t="s">
        <v>745</v>
      </c>
      <c r="C22" s="101">
        <v>266991642</v>
      </c>
      <c r="D22" s="101">
        <v>178217</v>
      </c>
    </row>
    <row r="23" spans="1:4" ht="15.75">
      <c r="A23" s="21">
        <v>20</v>
      </c>
      <c r="B23" s="37" t="s">
        <v>746</v>
      </c>
      <c r="C23" s="58">
        <f>SUBTOTAL(9,'2017.01.02. - 2017.12.31.  alapadatok'!$H$450:$H$457)</f>
        <v>262224915</v>
      </c>
      <c r="D23" s="38">
        <f>SUBTOTAL(9,'2017.01.02. - 2017.12.31.  alapadatok'!$I$450:$I$457)</f>
        <v>182113</v>
      </c>
    </row>
    <row r="24" spans="1:4" ht="15.75">
      <c r="A24" s="21">
        <v>21</v>
      </c>
      <c r="B24" s="57" t="s">
        <v>747</v>
      </c>
      <c r="C24" s="58">
        <f>SUBTOTAL(9,'2017.01.02. - 2017.12.31.  alapadatok'!$H$879:$H$889)</f>
        <v>242181967</v>
      </c>
      <c r="D24" s="58">
        <f>SUBTOTAL(9,'2017.01.02. - 2017.12.31.  alapadatok'!$I$879:$I$889)</f>
        <v>175844</v>
      </c>
    </row>
    <row r="25" spans="1:4" ht="15.75">
      <c r="A25" s="21">
        <v>22</v>
      </c>
      <c r="B25" s="100" t="s">
        <v>531</v>
      </c>
      <c r="C25" s="101">
        <v>239392187</v>
      </c>
      <c r="D25" s="101">
        <v>171363</v>
      </c>
    </row>
    <row r="26" spans="1:4" ht="15.75">
      <c r="A26" s="21">
        <v>23</v>
      </c>
      <c r="B26" s="100" t="s">
        <v>85</v>
      </c>
      <c r="C26" s="101">
        <v>236306501</v>
      </c>
      <c r="D26" s="101">
        <v>165562</v>
      </c>
    </row>
    <row r="27" spans="1:4" ht="15.75">
      <c r="A27" s="21">
        <v>24</v>
      </c>
      <c r="B27" s="37" t="s">
        <v>748</v>
      </c>
      <c r="C27" s="23">
        <f>SUBTOTAL(9,'2017.01.02. - 2017.12.31.  alapadatok'!$H$105:$H$110)</f>
        <v>234044721</v>
      </c>
      <c r="D27" s="23">
        <f>SUBTOTAL(9,'2017.01.02. - 2017.12.31.  alapadatok'!$I$105:$I$110)</f>
        <v>158500</v>
      </c>
    </row>
    <row r="28" spans="1:4" ht="15.75">
      <c r="A28" s="21">
        <v>25</v>
      </c>
      <c r="B28" s="37" t="s">
        <v>749</v>
      </c>
      <c r="C28" s="52">
        <v>233034642</v>
      </c>
      <c r="D28" s="52">
        <v>150100</v>
      </c>
    </row>
    <row r="29" spans="1:4" ht="15.75">
      <c r="A29" s="21">
        <v>26</v>
      </c>
      <c r="B29" s="100" t="s">
        <v>408</v>
      </c>
      <c r="C29" s="101">
        <v>222103172</v>
      </c>
      <c r="D29" s="101">
        <v>147227</v>
      </c>
    </row>
    <row r="30" spans="1:4" ht="15.75">
      <c r="A30" s="21">
        <v>27</v>
      </c>
      <c r="B30" s="81" t="s">
        <v>750</v>
      </c>
      <c r="C30" s="52">
        <f>SUBTOTAL(9,'2017.01.02. - 2017.12.31.  alapadatok'!$H$780:$H$781)</f>
        <v>220509890</v>
      </c>
      <c r="D30" s="52">
        <f>SUBTOTAL(9,'2017.01.02. - 2017.12.31.  alapadatok'!$I$780:$I$781)</f>
        <v>152812</v>
      </c>
    </row>
    <row r="31" spans="1:4" ht="15.75">
      <c r="A31" s="21">
        <v>28</v>
      </c>
      <c r="B31" s="23" t="s">
        <v>751</v>
      </c>
      <c r="C31" s="23">
        <f>SUBTOTAL(9,'2017.01.02. - 2017.12.31.  alapadatok'!$H$813:$H$819)</f>
        <v>220208839</v>
      </c>
      <c r="D31" s="23">
        <f>SUBTOTAL(9,'2017.01.02. - 2017.12.31.  alapadatok'!$I$813:$I$819)</f>
        <v>144441</v>
      </c>
    </row>
    <row r="32" spans="1:4" ht="15.75">
      <c r="A32" s="21">
        <v>29</v>
      </c>
      <c r="B32" s="100" t="s">
        <v>649</v>
      </c>
      <c r="C32" s="101">
        <v>219166960</v>
      </c>
      <c r="D32" s="101">
        <v>147205</v>
      </c>
    </row>
    <row r="33" spans="1:4" ht="15.75">
      <c r="A33" s="21">
        <v>30</v>
      </c>
      <c r="B33" s="23" t="s">
        <v>752</v>
      </c>
      <c r="C33" s="23">
        <f>SUBTOTAL(9,'2017.01.02. - 2017.12.31.  alapadatok'!$H$1956:$H$1963)</f>
        <v>219043513</v>
      </c>
      <c r="D33" s="23">
        <f>SUBTOTAL(9,'2017.01.02. - 2017.12.31.  alapadatok'!$I$1956:$I$1963)</f>
        <v>146311</v>
      </c>
    </row>
    <row r="34" spans="1:4" ht="15.75">
      <c r="A34" s="21">
        <v>31</v>
      </c>
      <c r="B34" s="100" t="s">
        <v>163</v>
      </c>
      <c r="C34" s="101">
        <v>214036623</v>
      </c>
      <c r="D34" s="101">
        <v>156679</v>
      </c>
    </row>
    <row r="35" spans="1:4" ht="15.75">
      <c r="A35" s="21">
        <v>32</v>
      </c>
      <c r="B35" s="37" t="s">
        <v>753</v>
      </c>
      <c r="C35" s="23">
        <f>SUBTOTAL(9,'2017.01.02. - 2017.12.31.  alapadatok'!$H$1342:$H$1360)</f>
        <v>210537727</v>
      </c>
      <c r="D35" s="23">
        <f>SUBTOTAL(9,'2017.01.02. - 2017.12.31.  alapadatok'!$I$1342:$I$1360)</f>
        <v>137141</v>
      </c>
    </row>
    <row r="36" spans="1:4" ht="15.75">
      <c r="A36" s="21">
        <v>33</v>
      </c>
      <c r="B36" s="37" t="s">
        <v>754</v>
      </c>
      <c r="C36" s="23">
        <f>SUBTOTAL(9,'2017.01.02. - 2017.12.31.  alapadatok'!$H$154:$H$160)</f>
        <v>210411323</v>
      </c>
      <c r="D36" s="23">
        <f>SUBTOTAL(9,'2017.01.02. - 2017.12.31.  alapadatok'!$I$154:$I$160)</f>
        <v>148242</v>
      </c>
    </row>
    <row r="37" spans="1:4" ht="15.75">
      <c r="A37" s="21">
        <v>34</v>
      </c>
      <c r="B37" s="23" t="s">
        <v>755</v>
      </c>
      <c r="C37" s="23">
        <f>SUBTOTAL(9,'2017.01.02. - 2017.12.31.  alapadatok'!$H$286:$H$296)</f>
        <v>209175320</v>
      </c>
      <c r="D37" s="23">
        <f>SUBTOTAL(9,'2017.01.02. - 2017.12.31.  alapadatok'!$I$286:$I$296)</f>
        <v>139499</v>
      </c>
    </row>
    <row r="38" spans="1:4" ht="15.75">
      <c r="A38" s="21">
        <v>35</v>
      </c>
      <c r="B38" s="23" t="s">
        <v>756</v>
      </c>
      <c r="C38" s="23">
        <f>SUBTOTAL(9,'2017.01.02. - 2017.12.31.  alapadatok'!$H$896:$H$901)</f>
        <v>205033327</v>
      </c>
      <c r="D38" s="23">
        <f>SUBTOTAL(9,'2017.01.02. - 2017.12.31.  alapadatok'!$I$896:$I$901)</f>
        <v>128487</v>
      </c>
    </row>
    <row r="39" spans="1:4" ht="15.75">
      <c r="A39" s="21">
        <v>36</v>
      </c>
      <c r="B39" s="37" t="s">
        <v>757</v>
      </c>
      <c r="C39" s="23">
        <f>SUBTOTAL(9,'2017.01.02. - 2017.12.31.  alapadatok'!$H$46:$H$54)</f>
        <v>203095166</v>
      </c>
      <c r="D39" s="23">
        <f>SUBTOTAL(9,'2017.01.02. - 2017.12.31.  alapadatok'!$I$46:$I$54)</f>
        <v>153955</v>
      </c>
    </row>
    <row r="40" spans="1:4" ht="15.75">
      <c r="A40" s="21">
        <v>37</v>
      </c>
      <c r="B40" s="46" t="s">
        <v>758</v>
      </c>
      <c r="C40" s="23">
        <f>SUBTOTAL(9,'2017.01.02. - 2017.12.31.  alapadatok'!$H$350:$H$369)</f>
        <v>201028622</v>
      </c>
      <c r="D40" s="23">
        <f>SUBTOTAL(9,'2017.01.02. - 2017.12.31.  alapadatok'!$I$350:$I$369)</f>
        <v>155370</v>
      </c>
    </row>
    <row r="41" spans="1:4" ht="15.75">
      <c r="A41" s="21">
        <v>38</v>
      </c>
      <c r="B41" s="37" t="s">
        <v>759</v>
      </c>
      <c r="C41" s="23">
        <f>SUBTOTAL(9,'2017.01.02. - 2017.12.31.  alapadatok'!$H$1088:$H$1095)</f>
        <v>199186646</v>
      </c>
      <c r="D41" s="23">
        <f>SUBTOTAL(9,'2017.01.02. - 2017.12.31.  alapadatok'!$I$1088:$I$1095)</f>
        <v>142358</v>
      </c>
    </row>
    <row r="42" spans="1:4" ht="15.75">
      <c r="A42" s="21">
        <v>39</v>
      </c>
      <c r="B42" s="37" t="s">
        <v>760</v>
      </c>
      <c r="C42" s="23">
        <f>SUBTOTAL(9,'2017.01.02. - 2017.12.31.  alapadatok'!$H$906:$H$917)</f>
        <v>188076259</v>
      </c>
      <c r="D42" s="38">
        <f>SUBTOTAL(9,'2017.01.02. - 2017.12.31.  alapadatok'!$I$906:$I$917)</f>
        <v>138029</v>
      </c>
    </row>
    <row r="43" spans="1:4" ht="15.75">
      <c r="A43" s="21">
        <v>40</v>
      </c>
      <c r="B43" s="23" t="s">
        <v>761</v>
      </c>
      <c r="C43" s="23">
        <f>SUBTOTAL(9,'2017.01.02. - 2017.12.31.  alapadatok'!$H$471:$H$481)</f>
        <v>184404349</v>
      </c>
      <c r="D43" s="23">
        <f>SUBTOTAL(9,'2017.01.02. - 2017.12.31.  alapadatok'!$I$471:$I$481)</f>
        <v>144568</v>
      </c>
    </row>
    <row r="44" spans="1:4" ht="15.75">
      <c r="A44" s="21">
        <v>41</v>
      </c>
      <c r="B44" s="37" t="s">
        <v>762</v>
      </c>
      <c r="C44" s="23">
        <f>SUBTOTAL(9,'2017.01.02. - 2017.12.31.  alapadatok'!$H$541:$H$546)</f>
        <v>175375888</v>
      </c>
      <c r="D44" s="74">
        <f>SUBTOTAL(9,'2017.01.02. - 2017.12.31.  alapadatok'!$I$541:$I$546)</f>
        <v>120975</v>
      </c>
    </row>
    <row r="45" spans="1:4" ht="15.75">
      <c r="A45" s="21">
        <v>42</v>
      </c>
      <c r="B45" s="37" t="s">
        <v>763</v>
      </c>
      <c r="C45" s="58">
        <f>SUBTOTAL(9,'2017.01.02. - 2017.12.31.  alapadatok'!$H$753:$H$758)</f>
        <v>174872945</v>
      </c>
      <c r="D45" s="38">
        <f>SUBTOTAL(9,'2017.01.02. - 2017.12.31.  alapadatok'!$I$753:$I$758)</f>
        <v>119828</v>
      </c>
    </row>
    <row r="46" spans="1:4" ht="15.75">
      <c r="A46" s="21">
        <v>43</v>
      </c>
      <c r="B46" s="46" t="s">
        <v>764</v>
      </c>
      <c r="C46" s="23">
        <f>SUBTOTAL(9,'2017.01.02. - 2017.12.31.  alapadatok'!$H$1680:$H$1689)</f>
        <v>173458230</v>
      </c>
      <c r="D46" s="23">
        <f>SUBTOTAL(9,'2017.01.02. - 2017.12.31.  alapadatok'!$I$1680:$I$1689)</f>
        <v>124951</v>
      </c>
    </row>
    <row r="47" spans="1:4" ht="15.75">
      <c r="A47" s="21">
        <v>44</v>
      </c>
      <c r="B47" s="46" t="s">
        <v>765</v>
      </c>
      <c r="C47" s="23">
        <f>SUBTOTAL(9,'2017.01.02. - 2017.12.31.  alapadatok'!$H$1640:$H$1655)</f>
        <v>163591506</v>
      </c>
      <c r="D47" s="23">
        <f>SUBTOTAL(9,'2017.01.02. - 2017.12.31.  alapadatok'!$I$1640:$I$1655)</f>
        <v>126978</v>
      </c>
    </row>
    <row r="48" spans="1:4" ht="15.75">
      <c r="A48" s="21">
        <v>45</v>
      </c>
      <c r="B48" s="37" t="s">
        <v>766</v>
      </c>
      <c r="C48" s="23">
        <f>SUBTOTAL(9,'2017.01.02. - 2017.12.31.  alapadatok'!$H$1399:$H$1411)</f>
        <v>158121870</v>
      </c>
      <c r="D48" s="23">
        <f>SUBTOTAL(9,'2017.01.02. - 2017.12.31.  alapadatok'!$I$1399:$I$1411)</f>
        <v>123922</v>
      </c>
    </row>
    <row r="49" spans="1:4" ht="15.75">
      <c r="A49" s="21">
        <v>46</v>
      </c>
      <c r="B49" s="37" t="s">
        <v>767</v>
      </c>
      <c r="C49" s="23">
        <f>SUBTOTAL(9,'2017.01.02. - 2017.12.31.  alapadatok'!$H$1918:$H$1926)</f>
        <v>157354445</v>
      </c>
      <c r="D49" s="23">
        <f>SUBTOTAL(9,'2017.01.02. - 2017.12.31.  alapadatok'!$I$1918:$I$1926)</f>
        <v>111260</v>
      </c>
    </row>
    <row r="50" spans="1:4" ht="15.75">
      <c r="A50" s="21">
        <v>47</v>
      </c>
      <c r="B50" s="37" t="s">
        <v>768</v>
      </c>
      <c r="C50" s="23">
        <f>SUBTOTAL(9,'2017.01.02. - 2017.12.31.  alapadatok'!$H$1911:$H$1916)</f>
        <v>147129048</v>
      </c>
      <c r="D50" s="23">
        <f>SUBTOTAL(9,'2017.01.02. - 2017.12.31.  alapadatok'!$I$1911:$I$1916)</f>
        <v>96715</v>
      </c>
    </row>
    <row r="51" spans="1:4" ht="15.75">
      <c r="A51" s="21">
        <v>48</v>
      </c>
      <c r="B51" s="46" t="s">
        <v>769</v>
      </c>
      <c r="C51" s="23">
        <f>SUBTOTAL(9,'2017.01.02. - 2017.12.31.  alapadatok'!$H$1701:$H$1708)</f>
        <v>146573448</v>
      </c>
      <c r="D51" s="23">
        <f>SUBTOTAL(9,'2017.01.02. - 2017.12.31.  alapadatok'!$I$1701:$I$1708)</f>
        <v>105025</v>
      </c>
    </row>
    <row r="52" spans="1:4" ht="15.75">
      <c r="A52" s="21">
        <v>49</v>
      </c>
      <c r="B52" s="46" t="s">
        <v>770</v>
      </c>
      <c r="C52" s="23">
        <f>SUBTOTAL(9,'2017.01.02. - 2017.12.31.  alapadatok'!$H$566:$H$573)</f>
        <v>142466980</v>
      </c>
      <c r="D52" s="23">
        <f>SUBTOTAL(9,'2017.01.02. - 2017.12.31.  alapadatok'!$I$566:$I$573)</f>
        <v>99599</v>
      </c>
    </row>
    <row r="53" spans="1:4" ht="15.75">
      <c r="A53" s="21">
        <v>50</v>
      </c>
      <c r="B53" s="46" t="s">
        <v>771</v>
      </c>
      <c r="C53" s="23">
        <f>SUBTOTAL(9,'2017.01.02. - 2017.12.31.  alapadatok'!$H$1413:$H$1425)</f>
        <v>140170006</v>
      </c>
      <c r="D53" s="23">
        <f>SUBTOTAL(9,'2017.01.02. - 2017.12.31.  alapadatok'!$I$1413:$I$1425)</f>
        <v>109976</v>
      </c>
    </row>
    <row r="54" spans="1:4" ht="15.75">
      <c r="A54" s="21">
        <v>51</v>
      </c>
      <c r="B54" s="37" t="s">
        <v>772</v>
      </c>
      <c r="C54" s="23">
        <f>SUBTOTAL(9,'2017.01.02. - 2017.12.31.  alapadatok'!$H$207:$H$216)</f>
        <v>138838232</v>
      </c>
      <c r="D54" s="23">
        <f>SUBTOTAL(9,'2017.01.02. - 2017.12.31.  alapadatok'!$I$207:$I$216)</f>
        <v>97647</v>
      </c>
    </row>
    <row r="55" spans="1:4" ht="15.75">
      <c r="A55" s="21">
        <v>52</v>
      </c>
      <c r="B55" s="100" t="s">
        <v>773</v>
      </c>
      <c r="C55" s="101">
        <v>136171846</v>
      </c>
      <c r="D55" s="101">
        <v>88045</v>
      </c>
    </row>
    <row r="56" spans="1:4" ht="15.75">
      <c r="A56" s="21">
        <v>53</v>
      </c>
      <c r="B56" s="100" t="s">
        <v>628</v>
      </c>
      <c r="C56" s="101">
        <v>135400776</v>
      </c>
      <c r="D56" s="101">
        <v>104210</v>
      </c>
    </row>
    <row r="57" spans="1:4" ht="15.75">
      <c r="A57" s="21">
        <v>54</v>
      </c>
      <c r="B57" s="57" t="s">
        <v>774</v>
      </c>
      <c r="C57" s="23">
        <f>SUBTOTAL(9,'2017.01.02. - 2017.12.31.  alapadatok'!$H$1362:$H$1369)</f>
        <v>134431441</v>
      </c>
      <c r="D57" s="23">
        <f>SUBTOTAL(9,'2017.01.02. - 2017.12.31.  alapadatok'!$I$1362:$I$1369)</f>
        <v>97822</v>
      </c>
    </row>
    <row r="58" spans="1:4" ht="15.75">
      <c r="A58" s="21">
        <v>55</v>
      </c>
      <c r="B58" s="37" t="s">
        <v>775</v>
      </c>
      <c r="C58" s="23">
        <f>SUBTOTAL(9,'2017.01.02. - 2017.12.31.  alapadatok'!$H$1623:$H$1630)</f>
        <v>131546901</v>
      </c>
      <c r="D58" s="23">
        <f>SUBTOTAL(9,'2017.01.02. - 2017.12.31.  alapadatok'!$I$1623:$I$1630)</f>
        <v>95648</v>
      </c>
    </row>
    <row r="59" spans="1:4" ht="15.75">
      <c r="A59" s="21">
        <v>56</v>
      </c>
      <c r="B59" s="23" t="s">
        <v>776</v>
      </c>
      <c r="C59" s="23">
        <f>SUBTOTAL(9,'2017.01.02. - 2017.12.31.  alapadatok'!$H$495:$H$496)</f>
        <v>129764535</v>
      </c>
      <c r="D59" s="23">
        <f>SUBTOTAL(9,'2017.01.02. - 2017.12.31.  alapadatok'!$I$495:$I$496)</f>
        <v>99439</v>
      </c>
    </row>
    <row r="60" spans="1:4" ht="15.75">
      <c r="A60" s="21">
        <v>57</v>
      </c>
      <c r="B60" s="100" t="s">
        <v>719</v>
      </c>
      <c r="C60" s="101">
        <v>119693265</v>
      </c>
      <c r="D60" s="101">
        <v>77737</v>
      </c>
    </row>
    <row r="61" spans="1:4" ht="15.75">
      <c r="A61" s="21">
        <v>58</v>
      </c>
      <c r="B61" s="23" t="s">
        <v>777</v>
      </c>
      <c r="C61" s="23">
        <f>SUBTOTAL(9,'2017.01.02. - 2017.12.31.  alapadatok'!$H$1541:$H$1585)</f>
        <v>117119028</v>
      </c>
      <c r="D61" s="23">
        <f>SUBTOTAL(9,'2017.01.02. - 2017.12.31.  alapadatok'!$I$1541:$I$1585)</f>
        <v>91782</v>
      </c>
    </row>
    <row r="62" spans="1:4" ht="15.75">
      <c r="A62" s="21">
        <v>59</v>
      </c>
      <c r="B62" s="37" t="s">
        <v>778</v>
      </c>
      <c r="C62" s="58">
        <f>SUBTOTAL(9,'2017.01.02. - 2017.12.31.  alapadatok'!$H$747:$H$751)</f>
        <v>117036788</v>
      </c>
      <c r="D62" s="38">
        <f>SUBTOTAL(9,'2017.01.02. - 2017.12.31.  alapadatok'!$I$747:$I$751)</f>
        <v>102159</v>
      </c>
    </row>
    <row r="63" spans="1:4" ht="15.75">
      <c r="A63" s="21">
        <v>60</v>
      </c>
      <c r="B63" s="100" t="s">
        <v>250</v>
      </c>
      <c r="C63" s="101">
        <v>115320513</v>
      </c>
      <c r="D63" s="101">
        <v>84817</v>
      </c>
    </row>
    <row r="64" spans="1:4" ht="15.75">
      <c r="A64" s="21">
        <v>61</v>
      </c>
      <c r="B64" s="37" t="s">
        <v>779</v>
      </c>
      <c r="C64" s="58">
        <f>SUBTOTAL(9,'2017.01.02. - 2017.12.31.  alapadatok'!$H$666:$H$676)</f>
        <v>113335296</v>
      </c>
      <c r="D64" s="38">
        <f>SUBTOTAL(9,'2017.01.02. - 2017.12.31.  alapadatok'!$I$666:$I$676)</f>
        <v>85586</v>
      </c>
    </row>
    <row r="65" spans="1:4" ht="15.75">
      <c r="A65" s="21">
        <v>62</v>
      </c>
      <c r="B65" s="37" t="s">
        <v>780</v>
      </c>
      <c r="C65" s="23">
        <f>SUBTOTAL(9,'2017.01.02. - 2017.12.31.  alapadatok'!$H$1731:$H$1746)</f>
        <v>111851475</v>
      </c>
      <c r="D65" s="23">
        <f>SUBTOTAL(9,'2017.01.02. - 2017.12.31.  alapadatok'!$I$1731:$I$1746)</f>
        <v>88428</v>
      </c>
    </row>
    <row r="66" spans="1:4" ht="15.75">
      <c r="A66" s="21">
        <v>63</v>
      </c>
      <c r="B66" s="57" t="s">
        <v>781</v>
      </c>
      <c r="C66" s="23">
        <f>SUBTOTAL(9,'2017.01.02. - 2017.12.31.  alapadatok'!$H$166:$H$170)</f>
        <v>110550645</v>
      </c>
      <c r="D66" s="58">
        <f>SUBTOTAL(9,'2017.01.02. - 2017.12.31.  alapadatok'!$I$166:$I$170)</f>
        <v>76547</v>
      </c>
    </row>
    <row r="67" spans="1:4" ht="15.75">
      <c r="A67" s="21">
        <v>64</v>
      </c>
      <c r="B67" s="57" t="s">
        <v>782</v>
      </c>
      <c r="C67" s="58">
        <f>SUBTOTAL(9,'2017.01.02. - 2017.12.31.  alapadatok'!$H$872:$H$877)</f>
        <v>105174258</v>
      </c>
      <c r="D67" s="58">
        <f>SUBTOTAL(9,'2017.01.02. - 2017.12.31.  alapadatok'!$I$872:$I$877)</f>
        <v>69672</v>
      </c>
    </row>
    <row r="68" spans="1:4" ht="15.75">
      <c r="A68" s="21">
        <v>65</v>
      </c>
      <c r="B68" s="46" t="s">
        <v>783</v>
      </c>
      <c r="C68" s="23">
        <f>SUBTOTAL(9,'2017.01.02. - 2017.12.31.  alapadatok'!$H$319:$H$328)</f>
        <v>104483388</v>
      </c>
      <c r="D68" s="23">
        <f>SUBTOTAL(9,'2017.01.02. - 2017.12.31.  alapadatok'!$I$319:$I$328)</f>
        <v>74077</v>
      </c>
    </row>
    <row r="69" spans="1:4" ht="15.75">
      <c r="A69" s="21">
        <v>66</v>
      </c>
      <c r="B69" s="23" t="s">
        <v>784</v>
      </c>
      <c r="C69" s="23">
        <f>SUBTOTAL(9,'2017.01.02. - 2017.12.31.  alapadatok'!$H$509:$H$514)</f>
        <v>98477729</v>
      </c>
      <c r="D69" s="23">
        <f>SUBTOTAL(9,'2017.01.02. - 2017.12.31.  alapadatok'!$I$509:$I$514)</f>
        <v>69024</v>
      </c>
    </row>
    <row r="70" spans="1:4" ht="15.75">
      <c r="A70" s="21">
        <v>67</v>
      </c>
      <c r="B70" s="46" t="s">
        <v>785</v>
      </c>
      <c r="C70" s="23">
        <f>SUBTOTAL(9,'2017.01.02. - 2017.12.31.  alapadatok'!$H$1710:$H$1722)</f>
        <v>97927665</v>
      </c>
      <c r="D70" s="23">
        <f>SUBTOTAL(9,'2017.01.02. - 2017.12.31.  alapadatok'!$I$1710:$I$1722)</f>
        <v>74779</v>
      </c>
    </row>
    <row r="71" spans="1:4" ht="15.75">
      <c r="A71" s="21">
        <v>68</v>
      </c>
      <c r="B71" s="37" t="s">
        <v>786</v>
      </c>
      <c r="C71" s="23">
        <f>SUBTOTAL(9,'2017.01.02. - 2017.12.31.  alapadatok'!$H$1288:$H$1294)</f>
        <v>92188340</v>
      </c>
      <c r="D71" s="23">
        <f>SUBTOTAL(9,'2017.01.02. - 2017.12.31.  alapadatok'!$I$1288:$I$1294)</f>
        <v>55910</v>
      </c>
    </row>
    <row r="72" spans="1:4" ht="15.75">
      <c r="A72" s="21">
        <v>69</v>
      </c>
      <c r="B72" s="23" t="s">
        <v>787</v>
      </c>
      <c r="C72" s="23">
        <f>SUBTOTAL(9,'2017.01.02. - 2017.12.31.  alapadatok'!$H$949:$H$955)</f>
        <v>90908003</v>
      </c>
      <c r="D72" s="23">
        <f>SUBTOTAL(9,'2017.01.02. - 2017.12.31.  alapadatok'!$I$949:$I$955)</f>
        <v>62876</v>
      </c>
    </row>
    <row r="73" spans="1:4" ht="15.75">
      <c r="A73" s="21">
        <v>70</v>
      </c>
      <c r="B73" s="37" t="s">
        <v>788</v>
      </c>
      <c r="C73" s="23">
        <f>SUBTOTAL(9,'2017.01.02. - 2017.12.31.  alapadatok'!$H$379:$H$384)</f>
        <v>89372278</v>
      </c>
      <c r="D73" s="23">
        <f>SUBTOTAL(9,'2017.01.02. - 2017.12.31.  alapadatok'!$I$379:$I$384)</f>
        <v>67576</v>
      </c>
    </row>
    <row r="74" spans="1:4" ht="15.75">
      <c r="A74" s="21">
        <v>71</v>
      </c>
      <c r="B74" s="46" t="s">
        <v>789</v>
      </c>
      <c r="C74" s="23">
        <f>SUBTOTAL(9,'2017.01.02. - 2017.12.31.  alapadatok'!$H$218:$H$237)</f>
        <v>87428704</v>
      </c>
      <c r="D74" s="23">
        <f>SUBTOTAL(9,'2017.01.02. - 2017.12.31.  alapadatok'!$I$218:$I$237)</f>
        <v>66218</v>
      </c>
    </row>
    <row r="75" spans="1:4" ht="15.75">
      <c r="A75" s="21">
        <v>72</v>
      </c>
      <c r="B75" s="46" t="s">
        <v>790</v>
      </c>
      <c r="C75" s="23">
        <f>SUBTOTAL(9,'2017.01.02. - 2017.12.31.  alapadatok'!$H$1691:$H$1697)</f>
        <v>85888834</v>
      </c>
      <c r="D75" s="23">
        <f>SUBTOTAL(9,'2017.01.02. - 2017.12.31.  alapadatok'!$I$1691:$I$1697)</f>
        <v>62763</v>
      </c>
    </row>
    <row r="76" spans="1:4" ht="15.75">
      <c r="A76" s="21">
        <v>73</v>
      </c>
      <c r="B76" s="37" t="s">
        <v>791</v>
      </c>
      <c r="C76" s="23">
        <f>SUBTOTAL(9,'2017.01.02. - 2017.12.31.  alapadatok'!$H$1763:$H$1774)</f>
        <v>85136095</v>
      </c>
      <c r="D76" s="23">
        <f>SUBTOTAL(9,'2017.01.02. - 2017.12.31.  alapadatok'!$I$1763:$I$1774)</f>
        <v>66575</v>
      </c>
    </row>
    <row r="77" spans="1:4" ht="15.75">
      <c r="A77" s="21">
        <v>74</v>
      </c>
      <c r="B77" s="37" t="s">
        <v>792</v>
      </c>
      <c r="C77" s="23">
        <f>SUBTOTAL(9,'2017.01.02. - 2017.12.31.  alapadatok'!$H$611:$H$626)</f>
        <v>78737097</v>
      </c>
      <c r="D77" s="23">
        <f>SUBTOTAL(9,'2017.01.02. - 2017.12.31.  alapadatok'!$I$611:$I$626)</f>
        <v>57341</v>
      </c>
    </row>
    <row r="78" spans="1:4" ht="15.75">
      <c r="A78" s="21">
        <v>75</v>
      </c>
      <c r="B78" s="37" t="s">
        <v>793</v>
      </c>
      <c r="C78" s="23">
        <f>SUBTOTAL(9,'2017.01.02. - 2017.12.31.  alapadatok'!$H$433:$H$441)</f>
        <v>76188952</v>
      </c>
      <c r="D78" s="23">
        <f>SUBTOTAL(9,'2017.01.02. - 2017.12.31.  alapadatok'!$I$433:$I$441)</f>
        <v>61324</v>
      </c>
    </row>
    <row r="79" spans="1:4" ht="15.75">
      <c r="A79" s="21">
        <v>76</v>
      </c>
      <c r="B79" s="23" t="s">
        <v>794</v>
      </c>
      <c r="C79" s="23">
        <f>SUBTOTAL(9,'2017.01.02. - 2017.12.31.  alapadatok'!$H$636:$H$644)</f>
        <v>74271296</v>
      </c>
      <c r="D79" s="23">
        <f>SUBTOTAL(9,'2017.01.02. - 2017.12.31.  alapadatok'!$I$636:$I$644)</f>
        <v>56679</v>
      </c>
    </row>
    <row r="80" spans="1:4" ht="15.75">
      <c r="A80" s="21">
        <v>77</v>
      </c>
      <c r="B80" s="23" t="s">
        <v>795</v>
      </c>
      <c r="C80" s="23">
        <f>SUBTOTAL(9,'2017.01.02. - 2017.12.31.  alapadatok'!$H$1427:$H$1432)</f>
        <v>70051590</v>
      </c>
      <c r="D80" s="23">
        <f>SUBTOTAL(9,'2017.01.02. - 2017.12.31.  alapadatok'!$I$1427:$I$1432)</f>
        <v>50405</v>
      </c>
    </row>
    <row r="81" spans="1:4" ht="15.75">
      <c r="A81" s="21">
        <v>78</v>
      </c>
      <c r="B81" s="23" t="s">
        <v>796</v>
      </c>
      <c r="C81" s="23">
        <f>SUBTOTAL(9,'2017.01.02. - 2017.12.31.  alapadatok'!$H$516:$H$523)</f>
        <v>69202710</v>
      </c>
      <c r="D81" s="23">
        <f>SUBTOTAL(9,'2017.01.02. - 2017.12.31.  alapadatok'!$I$516:$I$523)</f>
        <v>51336</v>
      </c>
    </row>
    <row r="82" spans="1:4" ht="15.75">
      <c r="A82" s="21">
        <v>79</v>
      </c>
      <c r="B82" s="43" t="s">
        <v>797</v>
      </c>
      <c r="C82" s="23">
        <f>SUBTOTAL(9,'2017.01.02. - 2017.12.31.  alapadatok'!$H$338:$H$348)</f>
        <v>67313487</v>
      </c>
      <c r="D82" s="23">
        <f>SUBTOTAL(9,'2017.01.02. - 2017.12.31.  alapadatok'!$I$338:$I$348)</f>
        <v>48732</v>
      </c>
    </row>
    <row r="83" spans="1:4" ht="15.75">
      <c r="A83" s="21">
        <v>80</v>
      </c>
      <c r="B83" s="46" t="s">
        <v>798</v>
      </c>
      <c r="C83" s="23">
        <f>SUBTOTAL(9,'2017.01.02. - 2017.12.31.  alapadatok'!$H$177:$H$187)</f>
        <v>63925024</v>
      </c>
      <c r="D83" s="23">
        <f>SUBTOTAL(9,'2017.01.02. - 2017.12.31.  alapadatok'!$I$177:$I$187)</f>
        <v>54138</v>
      </c>
    </row>
    <row r="84" spans="1:4" ht="15.75">
      <c r="A84" s="21">
        <v>81</v>
      </c>
      <c r="B84" s="46" t="s">
        <v>799</v>
      </c>
      <c r="C84" s="23">
        <f>SUBTOTAL(9,'2017.01.02. - 2017.12.31.  alapadatok'!$H$575:$H$579)</f>
        <v>59302260</v>
      </c>
      <c r="D84" s="23">
        <f>SUBTOTAL(9,'2017.01.02. - 2017.12.31.  alapadatok'!$I$575:$I$579)</f>
        <v>39511</v>
      </c>
    </row>
    <row r="85" spans="1:4" ht="15.75">
      <c r="A85" s="21">
        <v>82</v>
      </c>
      <c r="B85" s="23" t="s">
        <v>800</v>
      </c>
      <c r="C85" s="23">
        <f>SUBTOTAL(9,'2017.01.02. - 2017.12.31.  alapadatok'!$H$678:$H$687)</f>
        <v>57080516</v>
      </c>
      <c r="D85" s="23">
        <f>SUBTOTAL(9,'2017.01.02. - 2017.12.31.  alapadatok'!$I$678:$I$687)</f>
        <v>40261</v>
      </c>
    </row>
    <row r="86" spans="1:4" ht="15.75">
      <c r="A86" s="21">
        <v>83</v>
      </c>
      <c r="B86" s="46" t="s">
        <v>801</v>
      </c>
      <c r="C86" s="23">
        <f>SUBTOTAL(9,'2017.01.02. - 2017.12.31.  alapadatok'!$H$1612:$H$1621)</f>
        <v>56491794</v>
      </c>
      <c r="D86" s="23">
        <f>SUBTOTAL(9,'2017.01.02. - 2017.12.31.  alapadatok'!$I$1612:$I$1621)</f>
        <v>38589</v>
      </c>
    </row>
    <row r="87" spans="1:4" ht="15.75">
      <c r="A87" s="21">
        <v>84</v>
      </c>
      <c r="B87" s="46" t="s">
        <v>802</v>
      </c>
      <c r="C87" s="23">
        <f>SUBTOTAL(9,'2017.01.02. - 2017.12.31.  alapadatok'!$H$40:$H$44)</f>
        <v>55855650</v>
      </c>
      <c r="D87" s="23">
        <f>SUBTOTAL(9,'2017.01.02. - 2017.12.31.  alapadatok'!$I$40:$I$44)</f>
        <v>39593</v>
      </c>
    </row>
    <row r="88" spans="1:4" ht="15.75">
      <c r="A88" s="21">
        <v>85</v>
      </c>
      <c r="B88" s="100" t="s">
        <v>228</v>
      </c>
      <c r="C88" s="101">
        <v>50768531</v>
      </c>
      <c r="D88" s="101">
        <v>35206</v>
      </c>
    </row>
    <row r="89" spans="1:4" ht="15.75">
      <c r="A89" s="21">
        <v>86</v>
      </c>
      <c r="B89" s="46" t="s">
        <v>803</v>
      </c>
      <c r="C89" s="58">
        <f>SUBTOTAL(9,'2017.01.02. - 2017.12.31.  alapadatok'!$H$373:$H$377)</f>
        <v>49965139</v>
      </c>
      <c r="D89" s="38">
        <f>SUBTOTAL(9,'2017.01.02. - 2017.12.31.  alapadatok'!$I$373:$I$377)</f>
        <v>35465</v>
      </c>
    </row>
    <row r="90" spans="1:4" ht="15.75">
      <c r="A90" s="21">
        <v>87</v>
      </c>
      <c r="B90" s="23" t="s">
        <v>804</v>
      </c>
      <c r="C90" s="23">
        <f>SUBTOTAL(9,'2017.01.02. - 2017.12.31.  alapadatok'!$H$1097:$H$1102)</f>
        <v>49713308</v>
      </c>
      <c r="D90" s="23">
        <f>SUBTOTAL(9,'2017.01.02. - 2017.12.31.  alapadatok'!$I$1097:$I$1102)</f>
        <v>41079</v>
      </c>
    </row>
    <row r="91" spans="1:4" ht="15.75">
      <c r="A91" s="21">
        <v>88</v>
      </c>
      <c r="B91" s="23" t="s">
        <v>805</v>
      </c>
      <c r="C91" s="23">
        <f>SUBTOTAL(9,'2017.01.02. - 2017.12.31.  alapadatok'!$H$1950:$H$1952)</f>
        <v>49576928</v>
      </c>
      <c r="D91" s="23">
        <f>SUBTOTAL(9,'2017.01.02. - 2017.12.31.  alapadatok'!$I$1950:$I$1952)</f>
        <v>36958</v>
      </c>
    </row>
    <row r="92" spans="1:4" ht="15.75">
      <c r="A92" s="21">
        <v>89</v>
      </c>
      <c r="B92" s="37" t="s">
        <v>806</v>
      </c>
      <c r="C92" s="23">
        <f>SUBTOTAL(9,'2017.01.02. - 2017.12.31.  alapadatok'!$H$1183:$H$1187)</f>
        <v>47668693</v>
      </c>
      <c r="D92" s="23">
        <f>SUBTOTAL(9,'2017.01.02. - 2017.12.31.  alapadatok'!$I$1183:$I$1187)</f>
        <v>37896</v>
      </c>
    </row>
    <row r="93" spans="1:4" ht="15.75">
      <c r="A93" s="21">
        <v>90</v>
      </c>
      <c r="B93" s="46" t="s">
        <v>807</v>
      </c>
      <c r="C93" s="23">
        <f>SUBTOTAL(9,'2017.01.02. - 2017.12.31.  alapadatok'!$H$966:$H$969)</f>
        <v>46940256</v>
      </c>
      <c r="D93" s="23">
        <f>SUBTOTAL(9,'2017.01.02. - 2017.12.31.  alapadatok'!$I$966:$I$969)</f>
        <v>32544</v>
      </c>
    </row>
    <row r="94" spans="1:4" ht="15.75">
      <c r="A94" s="21">
        <v>91</v>
      </c>
      <c r="B94" s="37" t="s">
        <v>808</v>
      </c>
      <c r="C94" s="23">
        <f>SUBTOTAL(9,'2017.01.02. - 2017.12.31.  alapadatok'!$H$1842:$H$1845)</f>
        <v>46657466</v>
      </c>
      <c r="D94" s="23">
        <f>SUBTOTAL(9,'2017.01.02. - 2017.12.31.  alapadatok'!$I$1842:$I$1845)</f>
        <v>32674</v>
      </c>
    </row>
    <row r="95" spans="1:4" ht="15.75">
      <c r="A95" s="21">
        <v>92</v>
      </c>
      <c r="B95" s="37" t="s">
        <v>809</v>
      </c>
      <c r="C95" s="23">
        <f>SUBTOTAL(9,'2017.01.02. - 2017.12.31.  alapadatok'!$H$147:$H$152)</f>
        <v>46477236</v>
      </c>
      <c r="D95" s="23">
        <f>SUBTOTAL(9,'2017.01.02. - 2017.12.31.  alapadatok'!$I$147:$I$152)</f>
        <v>34229</v>
      </c>
    </row>
    <row r="96" spans="1:4" ht="15.75">
      <c r="A96" s="21">
        <v>93</v>
      </c>
      <c r="B96" s="37" t="s">
        <v>810</v>
      </c>
      <c r="C96" s="23">
        <f>SUBTOTAL(9,'2017.01.02. - 2017.12.31.  alapadatok'!$H$120:$H$124)</f>
        <v>45230045</v>
      </c>
      <c r="D96" s="23">
        <f>SUBTOTAL(9,'2017.01.02. - 2017.12.31.  alapadatok'!$I$120:$I$124)</f>
        <v>31976</v>
      </c>
    </row>
    <row r="97" spans="1:4" ht="15.75">
      <c r="A97" s="21">
        <v>94</v>
      </c>
      <c r="B97" s="37" t="s">
        <v>811</v>
      </c>
      <c r="C97" s="23">
        <f>SUBTOTAL(9,'2017.01.02. - 2017.12.31.  alapadatok'!$H$1526:$H$1530)</f>
        <v>45029626</v>
      </c>
      <c r="D97" s="23">
        <f>SUBTOTAL(9,'2017.01.02. - 2017.12.31.  alapadatok'!$I$1526:$I$1530)</f>
        <v>31508</v>
      </c>
    </row>
    <row r="98" spans="1:4" ht="15.75">
      <c r="A98" s="21">
        <v>95</v>
      </c>
      <c r="B98" s="23" t="s">
        <v>812</v>
      </c>
      <c r="C98" s="23">
        <f>SUBTOTAL(9,'2017.01.02. - 2017.12.31.  alapadatok'!$H$651:$H$656)</f>
        <v>44642975</v>
      </c>
      <c r="D98" s="23">
        <f>SUBTOTAL(9,'2017.01.02. - 2017.12.31.  alapadatok'!$I$651:$I$656)</f>
        <v>33295</v>
      </c>
    </row>
    <row r="99" spans="1:4" ht="15.75">
      <c r="A99" s="21">
        <v>96</v>
      </c>
      <c r="B99" s="100" t="s">
        <v>684</v>
      </c>
      <c r="C99" s="101">
        <v>44485894</v>
      </c>
      <c r="D99" s="101">
        <v>35307</v>
      </c>
    </row>
    <row r="100" spans="1:4" ht="15.75">
      <c r="A100" s="21">
        <v>97</v>
      </c>
      <c r="B100" s="57" t="s">
        <v>813</v>
      </c>
      <c r="C100" s="23">
        <f>SUBTOTAL(9,'2017.01.02. - 2017.12.31.  alapadatok'!$H$172:$H$175)</f>
        <v>43334542</v>
      </c>
      <c r="D100" s="58">
        <f>SUBTOTAL(9,'2017.01.02. - 2017.12.31.  alapadatok'!$I$172:$I$175)</f>
        <v>30617</v>
      </c>
    </row>
    <row r="101" spans="1:4" ht="15.75">
      <c r="A101" s="21">
        <v>98</v>
      </c>
      <c r="B101" s="46" t="s">
        <v>814</v>
      </c>
      <c r="C101" s="23">
        <f>SUBTOTAL(9,'2017.01.02. - 2017.12.31.  alapadatok'!$H$1941:$H$1946)</f>
        <v>38510718</v>
      </c>
      <c r="D101" s="23">
        <f>SUBTOTAL(9,'2017.01.02. - 2017.12.31.  alapadatok'!$I$1941:$I$1946)</f>
        <v>26020</v>
      </c>
    </row>
    <row r="102" spans="1:4" ht="15.75">
      <c r="A102" s="21">
        <v>99</v>
      </c>
      <c r="B102" s="57" t="s">
        <v>815</v>
      </c>
      <c r="C102" s="23">
        <f>SUBTOTAL(9,'2017.01.02. - 2017.12.31.  alapadatok'!$H$1279:$H$1286)</f>
        <v>36869492</v>
      </c>
      <c r="D102" s="23">
        <f>SUBTOTAL(9,'2017.01.02. - 2017.12.31.  alapadatok'!$I$1279:$I$1286)</f>
        <v>26737</v>
      </c>
    </row>
    <row r="103" spans="1:4" ht="15.75">
      <c r="A103" s="21">
        <v>100</v>
      </c>
      <c r="B103" s="23" t="s">
        <v>816</v>
      </c>
      <c r="C103" s="23">
        <f>SUBTOTAL(9,'2017.01.02. - 2017.12.31.  alapadatok'!$H$1606:$H$1610)</f>
        <v>36815279</v>
      </c>
      <c r="D103" s="23">
        <f>SUBTOTAL(9,'2017.01.02. - 2017.12.31.  alapadatok'!$I$1606:$I$1610)</f>
        <v>26368</v>
      </c>
    </row>
    <row r="104" spans="1:4" ht="15.75">
      <c r="A104" s="21">
        <v>101</v>
      </c>
      <c r="B104" s="37" t="s">
        <v>817</v>
      </c>
      <c r="C104" s="23">
        <f>SUBTOTAL(9,'2017.01.02. - 2017.12.31.  alapadatok'!$H$1377:$H$1382)</f>
        <v>36808565</v>
      </c>
      <c r="D104" s="23">
        <f>SUBTOTAL(9,'2017.01.02. - 2017.12.31.  alapadatok'!$I$1377:$I$1382)</f>
        <v>24296</v>
      </c>
    </row>
    <row r="105" spans="1:4" ht="15.75">
      <c r="A105" s="21">
        <v>102</v>
      </c>
      <c r="B105" s="46" t="s">
        <v>818</v>
      </c>
      <c r="C105" s="23">
        <f>SUBTOTAL(9,'2017.01.02. - 2017.12.31.  alapadatok'!$H$1724:$H$1729)</f>
        <v>36513711</v>
      </c>
      <c r="D105" s="23">
        <f>SUBTOTAL(9,'2017.01.02. - 2017.12.31.  alapadatok'!$I$1724:$I$1729)</f>
        <v>29403</v>
      </c>
    </row>
    <row r="106" spans="1:4" ht="15.75">
      <c r="A106" s="21">
        <v>103</v>
      </c>
      <c r="B106" s="23" t="s">
        <v>819</v>
      </c>
      <c r="C106" s="23">
        <f>SUBTOTAL(9,'2017.01.02. - 2017.12.31.  alapadatok'!$H$1322:$H$1333)</f>
        <v>36475370</v>
      </c>
      <c r="D106" s="23">
        <f>SUBTOTAL(9,'2017.01.02. - 2017.12.31.  alapadatok'!$I$1322:$I$1333)</f>
        <v>28102</v>
      </c>
    </row>
    <row r="107" spans="1:4" ht="15.75">
      <c r="A107" s="21">
        <v>104</v>
      </c>
      <c r="B107" s="100" t="s">
        <v>567</v>
      </c>
      <c r="C107" s="101">
        <v>36184502</v>
      </c>
      <c r="D107" s="101">
        <v>27152</v>
      </c>
    </row>
    <row r="108" spans="1:4" ht="15.75">
      <c r="A108" s="21">
        <v>105</v>
      </c>
      <c r="B108" s="46" t="s">
        <v>820</v>
      </c>
      <c r="C108" s="23">
        <f>SUBTOTAL(9,'2017.01.02. - 2017.12.31.  alapadatok'!$H$1675:$H$1675)</f>
        <v>35446355</v>
      </c>
      <c r="D108" s="23">
        <f>SUBTOTAL(9,'2017.01.02. - 2017.12.31.  alapadatok'!$I$1675:$I$1675)</f>
        <v>25870</v>
      </c>
    </row>
    <row r="109" spans="1:4" ht="15.75">
      <c r="A109" s="21">
        <v>106</v>
      </c>
      <c r="B109" s="57" t="s">
        <v>821</v>
      </c>
      <c r="C109" s="23">
        <f>SUBTOTAL(9,'2017.01.02. - 2017.12.31.  alapadatok'!$H$1847:$H$1854)</f>
        <v>35116354</v>
      </c>
      <c r="D109" s="23">
        <f>SUBTOTAL(9,'2017.01.02. - 2017.12.31.  alapadatok'!$I$1847:$I$1854)</f>
        <v>23994</v>
      </c>
    </row>
    <row r="110" spans="1:4" ht="15.75">
      <c r="A110" s="21">
        <v>107</v>
      </c>
      <c r="B110" s="46" t="s">
        <v>822</v>
      </c>
      <c r="C110" s="23">
        <f>SUBTOTAL(9,'2017.01.02. - 2017.12.31.  alapadatok'!$H$658:$H$664)</f>
        <v>34423576</v>
      </c>
      <c r="D110" s="23">
        <f>SUBTOTAL(9,'2017.01.02. - 2017.12.31.  alapadatok'!$I$658:$I$664)</f>
        <v>24386</v>
      </c>
    </row>
    <row r="111" spans="1:4" ht="15.75">
      <c r="A111" s="21">
        <v>108</v>
      </c>
      <c r="B111" s="37" t="s">
        <v>823</v>
      </c>
      <c r="C111" s="23">
        <f>SUBTOTAL(9,'2017.01.02. - 2017.12.31.  alapadatok'!$H$729:$H$745)</f>
        <v>33515480</v>
      </c>
      <c r="D111" s="23">
        <f>SUBTOTAL(9,'2017.01.02. - 2017.12.31.  alapadatok'!$I$729:$I$745)</f>
        <v>25028</v>
      </c>
    </row>
    <row r="112" spans="1:4" ht="15.75">
      <c r="A112" s="21">
        <v>109</v>
      </c>
      <c r="B112" s="100" t="s">
        <v>487</v>
      </c>
      <c r="C112" s="101">
        <v>33305508</v>
      </c>
      <c r="D112" s="101">
        <v>24155</v>
      </c>
    </row>
    <row r="113" spans="1:4" ht="15.75">
      <c r="A113" s="21">
        <v>110</v>
      </c>
      <c r="B113" s="37" t="s">
        <v>824</v>
      </c>
      <c r="C113" s="23">
        <f>SUBTOTAL(9,'2017.01.02. - 2017.12.31.  alapadatok'!$H$533:$H$539)</f>
        <v>32309479</v>
      </c>
      <c r="D113" s="23">
        <f>SUBTOTAL(9,'2017.01.02. - 2017.12.31.  alapadatok'!$I$533:$I$539)</f>
        <v>23816</v>
      </c>
    </row>
    <row r="114" spans="1:4" ht="15.75">
      <c r="A114" s="21">
        <v>111</v>
      </c>
      <c r="B114" s="100" t="s">
        <v>825</v>
      </c>
      <c r="C114" s="101">
        <v>30683126</v>
      </c>
      <c r="D114" s="101">
        <v>24285</v>
      </c>
    </row>
    <row r="115" spans="1:4" ht="15.75">
      <c r="A115" s="21">
        <v>112</v>
      </c>
      <c r="B115" s="23" t="s">
        <v>826</v>
      </c>
      <c r="C115" s="58">
        <f>SUBTOTAL(9,'2017.01.02. - 2017.12.31.  alapadatok'!$H$980:$H$983)</f>
        <v>28706463</v>
      </c>
      <c r="D115" s="58">
        <f>SUBTOTAL(9,'2017.01.02. - 2017.12.31.  alapadatok'!$I$980:$I$983)</f>
        <v>20248</v>
      </c>
    </row>
    <row r="116" spans="1:4" ht="15.75">
      <c r="A116" s="21">
        <v>113</v>
      </c>
      <c r="B116" s="37" t="s">
        <v>827</v>
      </c>
      <c r="C116" s="23">
        <f>SUBTOTAL(9,'2017.01.02. - 2017.12.31.  alapadatok'!$H$386:$H$390)</f>
        <v>28458939</v>
      </c>
      <c r="D116" s="23">
        <f>SUBTOTAL(9,'2017.01.02. - 2017.12.31.  alapadatok'!$I$386:$I$390)</f>
        <v>20221</v>
      </c>
    </row>
    <row r="117" spans="1:4" ht="15.75">
      <c r="A117" s="21">
        <v>114</v>
      </c>
      <c r="B117" s="100" t="s">
        <v>459</v>
      </c>
      <c r="C117" s="101">
        <v>28382815</v>
      </c>
      <c r="D117" s="101">
        <v>20560</v>
      </c>
    </row>
    <row r="118" spans="1:4" ht="15.75">
      <c r="A118" s="21">
        <v>115</v>
      </c>
      <c r="B118" s="37" t="s">
        <v>828</v>
      </c>
      <c r="C118" s="23">
        <f>SUBTOTAL(9,'2017.01.02. - 2017.12.31.  alapadatok'!$H$1928:$H$1934)</f>
        <v>26766425</v>
      </c>
      <c r="D118" s="23">
        <f>SUBTOTAL(9,'2017.01.02. - 2017.12.31.  alapadatok'!$I$1928:$I$1934)</f>
        <v>20705</v>
      </c>
    </row>
    <row r="119" spans="1:4" ht="15.75">
      <c r="A119" s="21">
        <v>116</v>
      </c>
      <c r="B119" s="23" t="s">
        <v>829</v>
      </c>
      <c r="C119" s="23">
        <f>SUBTOTAL(9,'2017.01.02. - 2017.12.31.  alapadatok'!$H$1036:$H$1039)</f>
        <v>26546343</v>
      </c>
      <c r="D119" s="23">
        <f>SUBTOTAL(9,'2017.01.02. - 2017.12.31.  alapadatok'!$I$1036:$I$1039)</f>
        <v>19399</v>
      </c>
    </row>
    <row r="120" spans="1:4" ht="15.75">
      <c r="A120" s="21">
        <v>117</v>
      </c>
      <c r="B120" s="37" t="s">
        <v>830</v>
      </c>
      <c r="C120" s="52">
        <f>SUBTOTAL(9,'2017.01.02. - 2017.12.31.  alapadatok'!$H$1859:$H$1871)</f>
        <v>25940288</v>
      </c>
      <c r="D120" s="52">
        <f>SUBTOTAL(9,'2017.01.02. - 2017.12.31.  alapadatok'!$I$1859:$I$1871)</f>
        <v>22073</v>
      </c>
    </row>
    <row r="121" spans="1:4" ht="15.75">
      <c r="A121" s="21">
        <v>118</v>
      </c>
      <c r="B121" s="46" t="s">
        <v>831</v>
      </c>
      <c r="C121" s="23">
        <f>SUBTOTAL(9,'2017.01.02. - 2017.12.31.  alapadatok'!$H$1669:$H$1673)</f>
        <v>25478376</v>
      </c>
      <c r="D121" s="23">
        <f>SUBTOTAL(9,'2017.01.02. - 2017.12.31.  alapadatok'!$I$1669:$I$1673)</f>
        <v>16863</v>
      </c>
    </row>
    <row r="122" spans="1:4" ht="15.75">
      <c r="A122" s="21">
        <v>119</v>
      </c>
      <c r="B122" s="23" t="s">
        <v>832</v>
      </c>
      <c r="C122" s="23">
        <f>SUBTOTAL(9,'2017.01.02. - 2017.12.31.  alapadatok'!$H$760:$H$774)</f>
        <v>25173130</v>
      </c>
      <c r="D122" s="23">
        <f>SUBTOTAL(9,'2017.01.02. - 2017.12.31.  alapadatok'!$I$760:$I$774)</f>
        <v>17839</v>
      </c>
    </row>
    <row r="123" spans="1:4" ht="15.75">
      <c r="A123" s="21">
        <v>120</v>
      </c>
      <c r="B123" s="37" t="s">
        <v>833</v>
      </c>
      <c r="C123" s="23">
        <f>SUBTOTAL(9,'2017.01.02. - 2017.12.31.  alapadatok'!$H$934:$H$941)</f>
        <v>24892259</v>
      </c>
      <c r="D123" s="23">
        <f>SUBTOTAL(9,'2017.01.02. - 2017.12.31.  alapadatok'!$I$934:$I$941)</f>
        <v>19021</v>
      </c>
    </row>
    <row r="124" spans="1:4" ht="15.75">
      <c r="A124" s="21">
        <v>121</v>
      </c>
      <c r="B124" s="37" t="s">
        <v>834</v>
      </c>
      <c r="C124" s="23">
        <f>SUBTOTAL(9,'2017.01.02. - 2017.12.31.  alapadatok'!$H$94:$H$103)</f>
        <v>24638815</v>
      </c>
      <c r="D124" s="23">
        <f>SUBTOTAL(9,'2017.01.02. - 2017.12.31.  alapadatok'!$I$94:$I$103)</f>
        <v>16601</v>
      </c>
    </row>
    <row r="125" spans="1:4" ht="15.75">
      <c r="A125" s="21">
        <v>122</v>
      </c>
      <c r="B125" s="23" t="s">
        <v>835</v>
      </c>
      <c r="C125" s="23">
        <f>SUBTOTAL(9,'2017.01.02. - 2017.12.31.  alapadatok'!$H$1816:$H$1822)</f>
        <v>23772813</v>
      </c>
      <c r="D125" s="23">
        <f>SUBTOTAL(9,'2017.01.02. - 2017.12.31.  alapadatok'!$I$1816:$I$1822)</f>
        <v>18119</v>
      </c>
    </row>
    <row r="126" spans="1:4" ht="15.75">
      <c r="A126" s="21">
        <v>123</v>
      </c>
      <c r="B126" s="37" t="s">
        <v>836</v>
      </c>
      <c r="C126" s="23">
        <f>SUBTOTAL(9,'2017.01.02. - 2017.12.31.  alapadatok'!$H$1014:$H$1018)</f>
        <v>23654902</v>
      </c>
      <c r="D126" s="23">
        <f>SUBTOTAL(9,'2017.01.02. - 2017.12.31.  alapadatok'!$I$1014:$I$1018)</f>
        <v>16383</v>
      </c>
    </row>
    <row r="127" spans="1:4" ht="15.75">
      <c r="A127" s="21">
        <v>124</v>
      </c>
      <c r="B127" s="23" t="s">
        <v>837</v>
      </c>
      <c r="C127" s="23">
        <f>SUBTOTAL(9,'2017.01.02. - 2017.12.31.  alapadatok'!$H$464:$H$469)</f>
        <v>23525100</v>
      </c>
      <c r="D127" s="23">
        <f>SUBTOTAL(9,'2017.01.02. - 2017.12.31.  alapadatok'!$I$464:$I$469)</f>
        <v>16124</v>
      </c>
    </row>
    <row r="128" spans="1:4" ht="15.75">
      <c r="A128" s="21">
        <v>125</v>
      </c>
      <c r="B128" s="23" t="s">
        <v>838</v>
      </c>
      <c r="C128" s="23">
        <f>SUBTOTAL(9,'2017.01.02. - 2017.12.31.  alapadatok'!$H$1137:$H$1143)</f>
        <v>22272829</v>
      </c>
      <c r="D128" s="23">
        <f>SUBTOTAL(9,'2017.01.02. - 2017.12.31.  alapadatok'!$I$1137:$I$1143)</f>
        <v>15603</v>
      </c>
    </row>
    <row r="129" spans="1:4" ht="15.75">
      <c r="A129" s="21">
        <v>126</v>
      </c>
      <c r="B129" s="22">
        <v>1945</v>
      </c>
      <c r="C129" s="23">
        <f>SUBTOTAL(9,'2017.01.02. - 2017.12.31.  alapadatok'!$H$5:$H$14)</f>
        <v>22014120</v>
      </c>
      <c r="D129" s="23">
        <f>SUBTOTAL(9,'2017.01.02. - 2017.12.31.  alapadatok'!$I$5:$I$14)</f>
        <v>18110</v>
      </c>
    </row>
    <row r="130" spans="1:4" ht="15.75">
      <c r="A130" s="21">
        <v>127</v>
      </c>
      <c r="B130" s="37" t="s">
        <v>839</v>
      </c>
      <c r="C130" s="23">
        <f>SUBTOTAL(9,'2017.01.02. - 2017.12.31.  alapadatok'!$H$785:$H$798)</f>
        <v>21185485</v>
      </c>
      <c r="D130" s="23">
        <f>SUBTOTAL(9,'2017.01.02. - 2017.12.31.  alapadatok'!$I$785:$I$798)</f>
        <v>17562</v>
      </c>
    </row>
    <row r="131" spans="1:4" ht="15.75">
      <c r="A131" s="21">
        <v>128</v>
      </c>
      <c r="B131" s="23" t="s">
        <v>840</v>
      </c>
      <c r="C131" s="23">
        <f>SUBTOTAL(9,'2017.01.02. - 2017.12.31.  alapadatok'!$H$1251:$H$1253)</f>
        <v>21120832</v>
      </c>
      <c r="D131" s="23">
        <f>SUBTOTAL(9,'2017.01.02. - 2017.12.31.  alapadatok'!$I$1251:$I$1253)</f>
        <v>15678</v>
      </c>
    </row>
    <row r="132" spans="1:4" ht="15.75">
      <c r="A132" s="21">
        <v>129</v>
      </c>
      <c r="B132" s="23" t="s">
        <v>841</v>
      </c>
      <c r="C132" s="23">
        <f>SUBTOTAL(9,'2017.01.02. - 2017.12.31.  alapadatok'!$H$1159:$H$1161)</f>
        <v>20696436</v>
      </c>
      <c r="D132" s="23">
        <f>SUBTOTAL(9,'2017.01.02. - 2017.12.31.  alapadatok'!$I$1159:$I$1161)</f>
        <v>14962</v>
      </c>
    </row>
    <row r="133" spans="1:4" ht="15.75">
      <c r="A133" s="21">
        <v>130</v>
      </c>
      <c r="B133" s="23" t="s">
        <v>842</v>
      </c>
      <c r="C133" s="23">
        <f>SUBTOTAL(9,'2017.01.02. - 2017.12.31.  alapadatok'!$H$398:$H$404)</f>
        <v>18888745</v>
      </c>
      <c r="D133" s="23">
        <f>SUBTOTAL(9,'2017.01.02. - 2017.12.31.  alapadatok'!$I$398:$I$404)</f>
        <v>16183</v>
      </c>
    </row>
    <row r="134" spans="1:4" ht="15.75">
      <c r="A134" s="21">
        <v>131</v>
      </c>
      <c r="B134" s="37" t="s">
        <v>843</v>
      </c>
      <c r="C134" s="23">
        <f>SUBTOTAL(9,'2017.01.02. - 2017.12.31.  alapadatok'!$H$56:$H$60)</f>
        <v>17973170</v>
      </c>
      <c r="D134" s="23">
        <f>SUBTOTAL(9,'2017.01.02. - 2017.12.31.  alapadatok'!$I$56:$I$60)</f>
        <v>12519</v>
      </c>
    </row>
    <row r="135" spans="1:4" ht="15.75">
      <c r="A135" s="21">
        <v>132</v>
      </c>
      <c r="B135" s="23" t="s">
        <v>844</v>
      </c>
      <c r="C135" s="23">
        <f>SUBTOTAL(9,'2017.01.02. - 2017.12.31.  alapadatok'!$H$1395:$H$1397)</f>
        <v>17438694</v>
      </c>
      <c r="D135" s="23">
        <f>SUBTOTAL(9,'2017.01.02. - 2017.12.31.  alapadatok'!$I$1395:$I$1397)</f>
        <v>12410</v>
      </c>
    </row>
    <row r="136" spans="1:4" ht="15.75">
      <c r="A136" s="21">
        <v>133</v>
      </c>
      <c r="B136" s="37" t="s">
        <v>845</v>
      </c>
      <c r="C136" s="23">
        <f>SUBTOTAL(9,'2017.01.02. - 2017.12.31.  alapadatok'!$H$1163:$H$1181)</f>
        <v>17063285</v>
      </c>
      <c r="D136" s="23">
        <f>SUBTOTAL(9,'2017.01.02. - 2017.12.31.  alapadatok'!$I$1163:$I$1181)</f>
        <v>13404</v>
      </c>
    </row>
    <row r="137" spans="1:4" ht="15.75">
      <c r="A137" s="21">
        <v>134</v>
      </c>
      <c r="B137" s="37" t="s">
        <v>846</v>
      </c>
      <c r="C137" s="23">
        <f>SUBTOTAL(9,'2017.01.02. - 2017.12.31.  alapadatok'!$H$1267:$H$1269)</f>
        <v>16972925</v>
      </c>
      <c r="D137" s="23">
        <f>SUBTOTAL(9,'2017.01.02. - 2017.12.31.  alapadatok'!$I$1267:$I$1269)</f>
        <v>11742</v>
      </c>
    </row>
    <row r="138" spans="1:4" ht="15.75">
      <c r="A138" s="21">
        <v>135</v>
      </c>
      <c r="B138" s="46" t="s">
        <v>847</v>
      </c>
      <c r="C138" s="23">
        <f>SUBTOTAL(9,'2017.01.02. - 2017.12.31.  alapadatok'!$H$1115:$H$1117)</f>
        <v>16588900</v>
      </c>
      <c r="D138" s="23">
        <f>SUBTOTAL(9,'2017.01.02. - 2017.12.31.  alapadatok'!$I$1115:$I$1117)</f>
        <v>11719</v>
      </c>
    </row>
    <row r="139" spans="1:4" ht="15.75">
      <c r="A139" s="21">
        <v>136</v>
      </c>
      <c r="B139" s="37" t="s">
        <v>848</v>
      </c>
      <c r="C139" s="23">
        <f>SUBTOTAL(9,'2017.01.02. - 2017.12.31.  alapadatok'!$H$1601:$H$1604)</f>
        <v>16562070</v>
      </c>
      <c r="D139" s="38">
        <f>SUBTOTAL(9,'2017.01.02. - 2017.12.31.  alapadatok'!$I$1601:$I$1604)</f>
        <v>11138</v>
      </c>
    </row>
    <row r="140" spans="1:4" ht="15.75">
      <c r="A140" s="21">
        <v>137</v>
      </c>
      <c r="B140" s="43" t="s">
        <v>849</v>
      </c>
      <c r="C140" s="23">
        <f>SUBTOTAL(9,'2017.01.02. - 2017.12.31.  alapadatok'!$H$959:$H$964)</f>
        <v>16399451</v>
      </c>
      <c r="D140" s="23">
        <f>SUBTOTAL(9,'2017.01.02. - 2017.12.31.  alapadatok'!$I$959:$I$964)</f>
        <v>11245</v>
      </c>
    </row>
    <row r="141" spans="1:4" ht="15.75">
      <c r="A141" s="21">
        <v>138</v>
      </c>
      <c r="B141" s="37" t="s">
        <v>850</v>
      </c>
      <c r="C141" s="23">
        <f>SUBTOTAL(9,'2017.01.02. - 2017.12.31.  alapadatok'!$H$1511:$H$1524)</f>
        <v>14978674</v>
      </c>
      <c r="D141" s="23">
        <f>SUBTOTAL(9,'2017.01.02. - 2017.12.31.  alapadatok'!$I$1511:$I$1524)</f>
        <v>12504</v>
      </c>
    </row>
    <row r="142" spans="1:4" ht="15.75">
      <c r="A142" s="21">
        <v>139</v>
      </c>
      <c r="B142" s="100" t="s">
        <v>643</v>
      </c>
      <c r="C142" s="101">
        <v>14402154</v>
      </c>
      <c r="D142" s="101">
        <v>11199</v>
      </c>
    </row>
    <row r="143" spans="1:4" ht="15.75">
      <c r="A143" s="21">
        <v>140</v>
      </c>
      <c r="B143" s="46" t="s">
        <v>851</v>
      </c>
      <c r="C143" s="23">
        <f>SUBTOTAL(9,'2017.01.02. - 2017.12.31.  alapadatok'!$H$1699:$H$1699)</f>
        <v>13891700</v>
      </c>
      <c r="D143" s="23">
        <f>SUBTOTAL(9,'2017.01.02. - 2017.12.31.  alapadatok'!$I$1699:$I$1699)</f>
        <v>9435</v>
      </c>
    </row>
    <row r="144" spans="1:4" ht="15.75">
      <c r="A144" s="21">
        <v>141</v>
      </c>
      <c r="B144" s="23" t="s">
        <v>852</v>
      </c>
      <c r="C144" s="23">
        <f>SUBTOTAL(9,'2017.01.02. - 2017.12.31.  alapadatok'!$H$189:$H$205)</f>
        <v>13792996</v>
      </c>
      <c r="D144" s="23">
        <f>SUBTOTAL(9,'2017.01.02. - 2017.12.31.  alapadatok'!$I$189:$I$205)</f>
        <v>11021</v>
      </c>
    </row>
    <row r="145" spans="1:4" ht="15.75">
      <c r="A145" s="21">
        <v>142</v>
      </c>
      <c r="B145" s="37" t="s">
        <v>853</v>
      </c>
      <c r="C145" s="23">
        <f>SUBTOTAL(9,'2017.01.02. - 2017.12.31.  alapadatok'!$H$1534:$H$1537)</f>
        <v>13621932</v>
      </c>
      <c r="D145" s="23">
        <f>SUBTOTAL(9,'2017.01.02. - 2017.12.31.  alapadatok'!$I$1534:$I$1537)</f>
        <v>9415</v>
      </c>
    </row>
    <row r="146" spans="1:4" ht="15.75">
      <c r="A146" s="21">
        <v>143</v>
      </c>
      <c r="B146" s="37" t="s">
        <v>854</v>
      </c>
      <c r="C146" s="23">
        <f>SUBTOTAL(9,'2017.01.02. - 2017.12.31.  alapadatok'!$H$1296:$H$1312)</f>
        <v>13275419</v>
      </c>
      <c r="D146" s="23">
        <f>SUBTOTAL(9,'2017.01.02. - 2017.12.31.  alapadatok'!$I$1296:$I$1312)</f>
        <v>12492</v>
      </c>
    </row>
    <row r="147" spans="1:4" ht="15.75">
      <c r="A147" s="21">
        <v>144</v>
      </c>
      <c r="B147" s="37" t="s">
        <v>855</v>
      </c>
      <c r="C147" s="23">
        <f>SUBTOTAL(9,'2017.01.02. - 2017.12.31.  alapadatok'!$H$1371:$H$1375)</f>
        <v>13265585</v>
      </c>
      <c r="D147" s="23">
        <f>SUBTOTAL(9,'2017.01.02. - 2017.12.31.  alapadatok'!$I$1371:$I$1375)</f>
        <v>11937</v>
      </c>
    </row>
    <row r="148" spans="1:4" ht="15.75">
      <c r="A148" s="21">
        <v>145</v>
      </c>
      <c r="B148" s="23" t="s">
        <v>856</v>
      </c>
      <c r="C148" s="23">
        <f>SUBTOTAL(9,'2017.01.02. - 2017.12.31.  alapadatok'!$H$406:$H$410)</f>
        <v>12485185</v>
      </c>
      <c r="D148" s="23">
        <f>SUBTOTAL(9,'2017.01.02. - 2017.12.31.  alapadatok'!$I$406:$I$410)</f>
        <v>8549</v>
      </c>
    </row>
    <row r="149" spans="1:4" ht="15.75">
      <c r="A149" s="21">
        <v>146</v>
      </c>
      <c r="B149" s="23" t="s">
        <v>857</v>
      </c>
      <c r="C149" s="23">
        <f>SUBTOTAL(9,'2017.01.02. - 2017.12.31.  alapadatok'!$H$1384:$H$1391)</f>
        <v>12190265</v>
      </c>
      <c r="D149" s="23">
        <f>SUBTOTAL(9,'2017.01.02. - 2017.12.31.  alapadatok'!$I$1384:$I$1391)</f>
        <v>8822</v>
      </c>
    </row>
    <row r="150" spans="1:4" ht="15.75">
      <c r="A150" s="21">
        <v>147</v>
      </c>
      <c r="B150" s="37" t="s">
        <v>858</v>
      </c>
      <c r="C150" s="23">
        <f>SUBTOTAL(9,'2017.01.02. - 2017.12.31.  alapadatok'!$H$23:$H$24)</f>
        <v>11720940</v>
      </c>
      <c r="D150" s="23">
        <f>SUBTOTAL(9,'2017.01.02. - 2017.12.31.  alapadatok'!$I$23:$I$24)</f>
        <v>7846</v>
      </c>
    </row>
    <row r="151" spans="1:4" ht="15.75">
      <c r="A151" s="21">
        <v>148</v>
      </c>
      <c r="B151" s="23" t="s">
        <v>859</v>
      </c>
      <c r="C151" s="43">
        <f>SUBTOTAL(9,'2017.01.02. - 2017.12.31.  alapadatok'!$H$26:$H$27)</f>
        <v>11577736</v>
      </c>
      <c r="D151" s="43">
        <f>SUBTOTAL(9,'2017.01.02. - 2017.12.31.  alapadatok'!$I$26:$I$27)</f>
        <v>7980</v>
      </c>
    </row>
    <row r="152" spans="1:4" ht="15.75">
      <c r="A152" s="21">
        <v>149</v>
      </c>
      <c r="B152" s="46" t="s">
        <v>860</v>
      </c>
      <c r="C152" s="58">
        <f>SUBTOTAL(9,'2017.01.02. - 2017.12.31.  alapadatok'!$H$800:$H$803)</f>
        <v>11528351</v>
      </c>
      <c r="D152" s="58">
        <f>SUBTOTAL(9,'2017.01.02. - 2017.12.31.  alapadatok'!$I$800:$I$803)</f>
        <v>8985</v>
      </c>
    </row>
    <row r="153" spans="1:4" ht="15.75">
      <c r="A153" s="21">
        <v>150</v>
      </c>
      <c r="B153" s="37" t="s">
        <v>861</v>
      </c>
      <c r="C153" s="23">
        <f>SUBTOTAL(9,'2017.01.02. - 2017.12.31.  alapadatok'!$H$1004:$H$1008)</f>
        <v>11204045</v>
      </c>
      <c r="D153" s="23">
        <f>SUBTOTAL(9,'2017.01.02. - 2017.12.31.  alapadatok'!$I$1004:$I$1008)</f>
        <v>8171</v>
      </c>
    </row>
    <row r="154" spans="1:4" ht="15.75">
      <c r="A154" s="21">
        <v>151</v>
      </c>
      <c r="B154" s="57" t="s">
        <v>862</v>
      </c>
      <c r="C154" s="58">
        <f>SUBTOTAL(9,'2017.01.02. - 2017.12.31.  alapadatok'!$H$891:$H$892)</f>
        <v>10220365</v>
      </c>
      <c r="D154" s="58">
        <f>SUBTOTAL(9,'2017.01.02. - 2017.12.31.  alapadatok'!$I$891:$I$892)</f>
        <v>7471</v>
      </c>
    </row>
    <row r="155" spans="1:4" ht="15.75">
      <c r="A155" s="21">
        <v>152</v>
      </c>
      <c r="B155" s="37" t="s">
        <v>863</v>
      </c>
      <c r="C155" s="23">
        <f>SUBTOTAL(9,'2017.01.02. - 2017.12.31.  alapadatok'!$H$1509:$H$1509)</f>
        <v>9187160</v>
      </c>
      <c r="D155" s="23">
        <f>SUBTOTAL(9,'2017.01.02. - 2017.12.31.  alapadatok'!$I$1509:$I$1509)</f>
        <v>9577</v>
      </c>
    </row>
    <row r="156" spans="1:4" ht="15.75">
      <c r="A156" s="21">
        <v>153</v>
      </c>
      <c r="B156" s="37" t="s">
        <v>864</v>
      </c>
      <c r="C156" s="23">
        <f>SUBTOTAL(9,'2017.01.02. - 2017.12.31.  alapadatok'!$H$1748:$H$1749)</f>
        <v>9157234</v>
      </c>
      <c r="D156" s="23">
        <f>SUBTOTAL(9,'2017.01.02. - 2017.12.31.  alapadatok'!$I$1748:$I$1749)</f>
        <v>6135</v>
      </c>
    </row>
    <row r="157" spans="1:4" ht="15.75">
      <c r="A157" s="21">
        <v>154</v>
      </c>
      <c r="B157" s="37" t="s">
        <v>865</v>
      </c>
      <c r="C157" s="23">
        <f>SUBTOTAL(9,'2017.01.02. - 2017.12.31.  alapadatok'!$H$1255:$H$1265)</f>
        <v>9145395</v>
      </c>
      <c r="D157" s="23">
        <f>SUBTOTAL(9,'2017.01.02. - 2017.12.31.  alapadatok'!$I$1255:$I$1265)</f>
        <v>7158</v>
      </c>
    </row>
    <row r="158" spans="1:4" ht="15.75">
      <c r="A158" s="21">
        <v>155</v>
      </c>
      <c r="B158" s="37" t="s">
        <v>866</v>
      </c>
      <c r="C158" s="23">
        <f>SUBTOTAL(9,'2017.01.02. - 2017.12.31.  alapadatok'!$H$117:$H$118)</f>
        <v>9088550</v>
      </c>
      <c r="D158" s="23">
        <f>SUBTOTAL(9,'2017.01.02. - 2017.12.31.  alapadatok'!$I$117:$I$118)</f>
        <v>7765</v>
      </c>
    </row>
    <row r="159" spans="1:4" ht="15.75">
      <c r="A159" s="21">
        <v>156</v>
      </c>
      <c r="B159" s="23" t="s">
        <v>867</v>
      </c>
      <c r="C159" s="23">
        <f>SUBTOTAL(9,'2017.01.02. - 2017.12.31.  alapadatok'!$H$776:$H$778)</f>
        <v>8210635</v>
      </c>
      <c r="D159" s="23">
        <f>SUBTOTAL(9,'2017.01.02. - 2017.12.31.  alapadatok'!$I$776:$I$778)</f>
        <v>6315</v>
      </c>
    </row>
    <row r="160" spans="1:4" ht="15.75">
      <c r="A160" s="21">
        <v>157</v>
      </c>
      <c r="B160" s="81" t="s">
        <v>868</v>
      </c>
      <c r="C160" s="52">
        <f>SUBTOTAL(9,'2017.01.02. - 2017.12.31.  alapadatok'!$H$783:$H$783)</f>
        <v>7955300</v>
      </c>
      <c r="D160" s="52">
        <f>SUBTOTAL(9,'2017.01.02. - 2017.12.31.  alapadatok'!$I$783:$I$783)</f>
        <v>8125</v>
      </c>
    </row>
    <row r="161" spans="1:4" ht="15.75">
      <c r="A161" s="21">
        <v>158</v>
      </c>
      <c r="B161" s="23" t="s">
        <v>869</v>
      </c>
      <c r="C161" s="23">
        <f>SUBTOTAL(9,'2017.01.02. - 2017.12.31.  alapadatok'!$H$282:$H$284)</f>
        <v>7577540</v>
      </c>
      <c r="D161" s="23">
        <f>SUBTOTAL(9,'2017.01.02. - 2017.12.31.  alapadatok'!$I$282:$I$284)</f>
        <v>8330</v>
      </c>
    </row>
    <row r="162" spans="1:4" ht="15.75">
      <c r="A162" s="21">
        <v>159</v>
      </c>
      <c r="B162" s="37" t="s">
        <v>870</v>
      </c>
      <c r="C162" s="23">
        <f>SUBTOTAL(9,'2017.01.02. - 2017.12.31.  alapadatok'!$H$1539:$H$1539)</f>
        <v>7433253</v>
      </c>
      <c r="D162" s="23">
        <f>SUBTOTAL(9,'2017.01.02. - 2017.12.31.  alapadatok'!$I$1539:$I$1539)</f>
        <v>5564</v>
      </c>
    </row>
    <row r="163" spans="1:4" ht="15.75">
      <c r="A163" s="21">
        <v>160</v>
      </c>
      <c r="B163" s="37" t="s">
        <v>871</v>
      </c>
      <c r="C163" s="23">
        <f>SUBTOTAL(9,'2017.01.02. - 2017.12.31.  alapadatok'!$H$943:$H$943)</f>
        <v>7339860</v>
      </c>
      <c r="D163" s="23">
        <f>SUBTOTAL(9,'2017.01.02. - 2017.12.31.  alapadatok'!$I$943:$I$943)</f>
        <v>5153</v>
      </c>
    </row>
    <row r="164" spans="1:4" ht="15.75">
      <c r="A164" s="21">
        <v>161</v>
      </c>
      <c r="B164" s="37" t="s">
        <v>872</v>
      </c>
      <c r="C164" s="23">
        <f>SUBTOTAL(9,'2017.01.02. - 2017.12.31.  alapadatok'!$H$140:$H$145)</f>
        <v>7240373</v>
      </c>
      <c r="D164" s="23">
        <f>SUBTOTAL(9,'2017.01.02. - 2017.12.31.  alapadatok'!$I$140:$I$145)</f>
        <v>5202</v>
      </c>
    </row>
    <row r="165" spans="1:4" ht="15.75">
      <c r="A165" s="21">
        <v>162</v>
      </c>
      <c r="B165" s="37" t="s">
        <v>873</v>
      </c>
      <c r="C165" s="23">
        <f>SUBTOTAL(9,'2017.01.02. - 2017.12.31.  alapadatok'!$H$919:$H$929)</f>
        <v>6627587</v>
      </c>
      <c r="D165" s="23">
        <f>SUBTOTAL(9,'2017.01.02. - 2017.12.31.  alapadatok'!$I$919:$I$929)</f>
        <v>5056</v>
      </c>
    </row>
    <row r="166" spans="1:4" ht="15.75">
      <c r="A166" s="21">
        <v>163</v>
      </c>
      <c r="B166" s="23" t="s">
        <v>874</v>
      </c>
      <c r="C166" s="23">
        <f>SUBTOTAL(9,'2017.01.02. - 2017.12.31.  alapadatok'!$H$1836:$H$1838)</f>
        <v>6474899</v>
      </c>
      <c r="D166" s="74">
        <f>SUBTOTAL(9,'2017.01.02. - 2017.12.31.  alapadatok'!$I$1836:$I$1838)</f>
        <v>4300</v>
      </c>
    </row>
    <row r="167" spans="1:4" ht="15.75">
      <c r="A167" s="21">
        <v>164</v>
      </c>
      <c r="B167" s="37" t="s">
        <v>875</v>
      </c>
      <c r="C167" s="23">
        <f>SUBTOTAL(9,'2017.01.02. - 2017.12.31.  alapadatok'!$H$1020:$H$1034)</f>
        <v>6425632</v>
      </c>
      <c r="D167" s="23">
        <f>SUBTOTAL(9,'2017.01.02. - 2017.12.31.  alapadatok'!$I$1020:$I$1034)</f>
        <v>5884</v>
      </c>
    </row>
    <row r="168" spans="1:4" ht="15.75">
      <c r="A168" s="21">
        <v>165</v>
      </c>
      <c r="B168" s="23" t="s">
        <v>876</v>
      </c>
      <c r="C168" s="23">
        <f>SUBTOTAL(9,'2017.01.02. - 2017.12.31.  alapadatok'!$H$1050:$H$1072)</f>
        <v>6425317</v>
      </c>
      <c r="D168" s="23">
        <f>SUBTOTAL(9,'2017.01.02. - 2017.12.31.  alapadatok'!$I$1050:$I$1072)</f>
        <v>5999</v>
      </c>
    </row>
    <row r="169" spans="1:4" ht="15.75">
      <c r="A169" s="21">
        <v>166</v>
      </c>
      <c r="B169" s="23" t="s">
        <v>877</v>
      </c>
      <c r="C169" s="58">
        <f>SUBTOTAL(9,'2017.01.02. - 2017.12.31.  alapadatok'!$H$300:$H$303)</f>
        <v>6383705</v>
      </c>
      <c r="D169" s="58">
        <f>SUBTOTAL(9,'2017.01.02. - 2017.12.31.  alapadatok'!$I$300:$I$303)</f>
        <v>4587</v>
      </c>
    </row>
    <row r="170" spans="1:4" ht="15.75">
      <c r="A170" s="21">
        <v>167</v>
      </c>
      <c r="B170" s="37" t="s">
        <v>878</v>
      </c>
      <c r="C170" s="23">
        <f>SUBTOTAL(9,'2017.01.02. - 2017.12.31.  alapadatok'!$H$243:$H$250)</f>
        <v>6024025</v>
      </c>
      <c r="D170" s="23">
        <f>SUBTOTAL(9,'2017.01.02. - 2017.12.31.  alapadatok'!$I$243:$I$250)</f>
        <v>4697</v>
      </c>
    </row>
    <row r="171" spans="1:4" ht="15.75">
      <c r="A171" s="21">
        <v>168</v>
      </c>
      <c r="B171" s="46" t="s">
        <v>879</v>
      </c>
      <c r="C171" s="23">
        <f>SUBTOTAL(9,'2017.01.02. - 2017.12.31.  alapadatok'!$H$371:$H$371)</f>
        <v>5761400</v>
      </c>
      <c r="D171" s="23">
        <f>SUBTOTAL(9,'2017.01.02. - 2017.12.31.  alapadatok'!$I$371:$I$371)</f>
        <v>4801</v>
      </c>
    </row>
    <row r="172" spans="1:4" ht="15.75">
      <c r="A172" s="21">
        <v>169</v>
      </c>
      <c r="B172" s="46" t="s">
        <v>880</v>
      </c>
      <c r="C172" s="23">
        <f>SUBTOTAL(9,'2017.01.02. - 2017.12.31.  alapadatok'!$H$1948:$H$1948)</f>
        <v>5736701</v>
      </c>
      <c r="D172" s="23">
        <f>SUBTOTAL(9,'2017.01.02. - 2017.12.31.  alapadatok'!$I$1948:$I$1948)</f>
        <v>3934</v>
      </c>
    </row>
    <row r="173" spans="1:4" ht="15.75">
      <c r="A173" s="21">
        <v>170</v>
      </c>
      <c r="B173" s="23" t="s">
        <v>881</v>
      </c>
      <c r="C173" s="23">
        <f>SUBTOTAL(9,'2017.01.02. - 2017.12.31.  alapadatok'!$H$1119:$H$1135)</f>
        <v>5733370</v>
      </c>
      <c r="D173" s="23">
        <f>SUBTOTAL(9,'2017.01.02. - 2017.12.31.  alapadatok'!$I$1119:$I$1135)</f>
        <v>4976</v>
      </c>
    </row>
    <row r="174" spans="1:4" ht="15.75">
      <c r="A174" s="21">
        <v>171</v>
      </c>
      <c r="B174" s="37" t="s">
        <v>882</v>
      </c>
      <c r="C174" s="23">
        <f>SUBTOTAL(9,'2017.01.02. - 2017.12.31.  alapadatok'!$H$112:$H$115)</f>
        <v>5692023</v>
      </c>
      <c r="D174" s="23">
        <f>SUBTOTAL(9,'2017.01.02. - 2017.12.31.  alapadatok'!$I$112:$I$115)</f>
        <v>4551</v>
      </c>
    </row>
    <row r="175" spans="1:4" ht="15.75">
      <c r="A175" s="21">
        <v>172</v>
      </c>
      <c r="B175" s="46" t="s">
        <v>883</v>
      </c>
      <c r="C175" s="23">
        <f>SUBTOTAL(9,'2017.01.02. - 2017.12.31.  alapadatok'!$H$1903:$H$1907)</f>
        <v>5651475</v>
      </c>
      <c r="D175" s="23">
        <f>SUBTOTAL(9,'2017.01.02. - 2017.12.31.  alapadatok'!$I$1903:$I$1907)</f>
        <v>4115</v>
      </c>
    </row>
    <row r="176" spans="1:4" ht="15.75">
      <c r="A176" s="21">
        <v>173</v>
      </c>
      <c r="B176" s="37" t="s">
        <v>884</v>
      </c>
      <c r="C176" s="23">
        <f>SUBTOTAL(9,'2017.01.02. - 2017.12.31.  alapadatok'!$H$1751:$H$1751)</f>
        <v>5361898</v>
      </c>
      <c r="D176" s="23">
        <f>SUBTOTAL(9,'2017.01.02. - 2017.12.31.  alapadatok'!$I$1751:$I$1751)</f>
        <v>4217</v>
      </c>
    </row>
    <row r="177" spans="1:4" ht="15.75">
      <c r="A177" s="21">
        <v>174</v>
      </c>
      <c r="B177" s="23" t="s">
        <v>885</v>
      </c>
      <c r="C177" s="23">
        <f>SUBTOTAL(9,'2017.01.02. - 2017.12.31.  alapadatok'!$H$459:$H$459)</f>
        <v>5307925</v>
      </c>
      <c r="D177" s="23">
        <f>SUBTOTAL(9,'2017.01.02. - 2017.12.31.  alapadatok'!$I$459:$I$459)</f>
        <v>4342</v>
      </c>
    </row>
    <row r="178" spans="1:4" ht="15.75">
      <c r="A178" s="21">
        <v>175</v>
      </c>
      <c r="B178" s="37" t="s">
        <v>886</v>
      </c>
      <c r="C178" s="23">
        <f>SUBTOTAL(9,'2017.01.02. - 2017.12.31.  alapadatok'!$H$1485:$H$1505)</f>
        <v>5252717</v>
      </c>
      <c r="D178" s="23">
        <f>SUBTOTAL(9,'2017.01.02. - 2017.12.31.  alapadatok'!$I$1485:$I$1505)</f>
        <v>5311</v>
      </c>
    </row>
    <row r="179" spans="1:4" ht="15.75">
      <c r="A179" s="21">
        <v>176</v>
      </c>
      <c r="B179" s="37" t="s">
        <v>887</v>
      </c>
      <c r="C179" s="23">
        <f>SUBTOTAL(9,'2017.01.02. - 2017.12.31.  alapadatok'!$H$64:$H$65)</f>
        <v>5087653</v>
      </c>
      <c r="D179" s="23">
        <f>SUBTOTAL(9,'2017.01.02. - 2017.12.31.  alapadatok'!$I$64:$I$65)</f>
        <v>3637</v>
      </c>
    </row>
    <row r="180" spans="1:4" ht="15.75">
      <c r="A180" s="21">
        <v>177</v>
      </c>
      <c r="B180" s="43" t="s">
        <v>888</v>
      </c>
      <c r="C180" s="52">
        <f>SUBTOTAL(9,'2017.01.02. - 2017.12.31.  alapadatok'!$H$67:$H$71)</f>
        <v>5050695</v>
      </c>
      <c r="D180" s="52">
        <f>SUBTOTAL(9,'2017.01.02. - 2017.12.31.  alapadatok'!$I$67:$I$71)</f>
        <v>3627</v>
      </c>
    </row>
    <row r="181" spans="1:4" ht="15.75">
      <c r="A181" s="21">
        <v>178</v>
      </c>
      <c r="B181" s="46" t="s">
        <v>889</v>
      </c>
      <c r="C181" s="23">
        <f>SUBTOTAL(9,'2017.01.02. - 2017.12.31.  alapadatok'!$H$1271:$H$1277)</f>
        <v>4683590</v>
      </c>
      <c r="D181" s="23">
        <f>SUBTOTAL(9,'2017.01.02. - 2017.12.31.  alapadatok'!$I$1271:$I$1277)</f>
        <v>3276</v>
      </c>
    </row>
    <row r="182" spans="1:4" ht="15.75">
      <c r="A182" s="21">
        <v>179</v>
      </c>
      <c r="B182" s="37" t="s">
        <v>890</v>
      </c>
      <c r="C182" s="23">
        <f>SUBTOTAL(9,'2017.01.02. - 2017.12.31.  alapadatok'!$H$708:$H$725)</f>
        <v>4633845</v>
      </c>
      <c r="D182" s="23">
        <f>SUBTOTAL(9,'2017.01.02. - 2017.12.31.  alapadatok'!$I$708:$I$725)</f>
        <v>4627</v>
      </c>
    </row>
    <row r="183" spans="1:4" ht="15.75">
      <c r="A183" s="21">
        <v>180</v>
      </c>
      <c r="B183" s="37" t="s">
        <v>891</v>
      </c>
      <c r="C183" s="23">
        <f>SUBTOTAL(9,'2017.01.02. - 2017.12.31.  alapadatok'!$H$1783:$H$1783)</f>
        <v>4591365</v>
      </c>
      <c r="D183" s="23">
        <f>SUBTOTAL(9,'2017.01.02. - 2017.12.31.  alapadatok'!$I$1783:$I$1783)</f>
        <v>3556</v>
      </c>
    </row>
    <row r="184" spans="1:4" ht="15.75">
      <c r="A184" s="21">
        <v>181</v>
      </c>
      <c r="B184" s="23" t="s">
        <v>892</v>
      </c>
      <c r="C184" s="23">
        <f>SUBTOTAL(9,'2017.01.02. - 2017.12.31.  alapadatok'!$H$483:$H$484)</f>
        <v>4486215</v>
      </c>
      <c r="D184" s="23">
        <f>SUBTOTAL(9,'2017.01.02. - 2017.12.31.  alapadatok'!$I$483:$I$484)</f>
        <v>2952</v>
      </c>
    </row>
    <row r="185" spans="1:4" ht="15.75">
      <c r="A185" s="21">
        <v>182</v>
      </c>
      <c r="B185" s="37" t="s">
        <v>893</v>
      </c>
      <c r="C185" s="23">
        <f>SUBTOTAL(9,'2017.01.02. - 2017.12.31.  alapadatok'!$H$947:$H$947)</f>
        <v>4444515</v>
      </c>
      <c r="D185" s="23">
        <f>SUBTOTAL(9,'2017.01.02. - 2017.12.31.  alapadatok'!$I$947:$I$947)</f>
        <v>2721</v>
      </c>
    </row>
    <row r="186" spans="1:4" ht="15.75">
      <c r="A186" s="21">
        <v>183</v>
      </c>
      <c r="B186" s="43" t="s">
        <v>894</v>
      </c>
      <c r="C186" s="52">
        <f>SUBTOTAL(9,'2017.01.02. - 2017.12.31.  alapadatok'!$H$82:$H$92)</f>
        <v>4380050</v>
      </c>
      <c r="D186" s="52">
        <f>SUBTOTAL(9,'2017.01.02. - 2017.12.31.  alapadatok'!$I$82:$I$92)</f>
        <v>3394</v>
      </c>
    </row>
    <row r="187" spans="1:4" ht="15.75">
      <c r="A187" s="21">
        <v>184</v>
      </c>
      <c r="B187" s="23" t="s">
        <v>895</v>
      </c>
      <c r="C187" s="23">
        <f>SUBTOTAL(9,'2017.01.02. - 2017.12.31.  alapadatok'!$H$461:$H$462)</f>
        <v>4337836</v>
      </c>
      <c r="D187" s="23">
        <f>SUBTOTAL(9,'2017.01.02. - 2017.12.31.  alapadatok'!$I$461:$I$462)</f>
        <v>3571</v>
      </c>
    </row>
    <row r="188" spans="1:4" ht="15.75">
      <c r="A188" s="21">
        <v>185</v>
      </c>
      <c r="B188" s="22" t="s">
        <v>896</v>
      </c>
      <c r="C188" s="23">
        <f>SUBTOTAL(9,'2017.01.02. - 2017.12.31.  alapadatok'!$H$821:$H$825)</f>
        <v>4249145</v>
      </c>
      <c r="D188" s="23">
        <f>SUBTOTAL(9,'2017.01.02. - 2017.12.31.  alapadatok'!$I$821:$I$825)</f>
        <v>2864</v>
      </c>
    </row>
    <row r="189" spans="1:4" ht="15.75">
      <c r="A189" s="21">
        <v>186</v>
      </c>
      <c r="B189" s="23" t="s">
        <v>897</v>
      </c>
      <c r="C189" s="23">
        <f>SUBTOTAL(9,'2017.01.02. - 2017.12.31.  alapadatok'!$H$1824:$H$1834)</f>
        <v>4105582</v>
      </c>
      <c r="D189" s="23">
        <f>SUBTOTAL(9,'2017.01.02. - 2017.12.31.  alapadatok'!$I$1824:$I$1834)</f>
        <v>3527</v>
      </c>
    </row>
    <row r="190" spans="1:4" ht="15.75">
      <c r="A190" s="21">
        <v>187</v>
      </c>
      <c r="B190" s="23" t="s">
        <v>898</v>
      </c>
      <c r="C190" s="23">
        <v>4004281</v>
      </c>
      <c r="D190" s="23">
        <v>3151</v>
      </c>
    </row>
    <row r="191" spans="1:4" ht="15.75">
      <c r="A191" s="21">
        <v>188</v>
      </c>
      <c r="B191" s="57" t="s">
        <v>899</v>
      </c>
      <c r="C191" s="23">
        <f>SUBTOTAL(9,'2017.01.02. - 2017.12.31.  alapadatok'!$H$162:$H$164)</f>
        <v>3546460</v>
      </c>
      <c r="D191" s="58">
        <f>SUBTOTAL(9,'2017.01.02. - 2017.12.31.  alapadatok'!$I$162:$I$164)</f>
        <v>3041</v>
      </c>
    </row>
    <row r="192" spans="1:4" ht="15.75">
      <c r="A192" s="21">
        <v>189</v>
      </c>
      <c r="B192" s="23" t="s">
        <v>900</v>
      </c>
      <c r="C192" s="23">
        <f>SUBTOTAL(9,'2017.01.02. - 2017.12.31.  alapadatok'!$H$1469:$H$1483)</f>
        <v>3234375</v>
      </c>
      <c r="D192" s="23">
        <f>SUBTOTAL(9,'2017.01.02. - 2017.12.31.  alapadatok'!$I$1469:$I$1483)</f>
        <v>2921</v>
      </c>
    </row>
    <row r="193" spans="1:4" ht="15.75">
      <c r="A193" s="21">
        <v>190</v>
      </c>
      <c r="B193" s="23" t="s">
        <v>901</v>
      </c>
      <c r="C193" s="23">
        <f>SUBTOTAL(9,'2017.01.02. - 2017.12.31.  alapadatok'!$H$1238:$H$1249)</f>
        <v>3187950</v>
      </c>
      <c r="D193" s="23">
        <f>SUBTOTAL(9,'2017.01.02. - 2017.12.31.  alapadatok'!$I$1238:$I$1249)</f>
        <v>2394</v>
      </c>
    </row>
    <row r="194" spans="1:4" ht="15.75">
      <c r="A194" s="21">
        <v>191</v>
      </c>
      <c r="B194" s="37" t="s">
        <v>902</v>
      </c>
      <c r="C194" s="23">
        <f>SUBTOTAL(9,'2017.01.02. - 2017.12.31.  alapadatok'!$H$62:$H$62)</f>
        <v>3175595</v>
      </c>
      <c r="D194" s="23">
        <f>SUBTOTAL(9,'2017.01.02. - 2017.12.31.  alapadatok'!$I$62:$I$62)</f>
        <v>2048</v>
      </c>
    </row>
    <row r="195" spans="1:4" ht="15.75">
      <c r="A195" s="21">
        <v>192</v>
      </c>
      <c r="B195" s="37" t="s">
        <v>903</v>
      </c>
      <c r="C195" s="23">
        <f>SUBTOTAL(9,'2017.01.02. - 2017.12.31.  alapadatok'!$H$1909:$H$1909)</f>
        <v>3008530</v>
      </c>
      <c r="D195" s="23">
        <f>SUBTOTAL(9,'2017.01.02. - 2017.12.31.  alapadatok'!$I$1909:$I$1909)</f>
        <v>2467</v>
      </c>
    </row>
    <row r="196" spans="1:4" ht="15.75">
      <c r="A196" s="21">
        <v>193</v>
      </c>
      <c r="B196" s="23" t="s">
        <v>904</v>
      </c>
      <c r="C196" s="23">
        <f>SUBTOTAL(9,'2017.01.02. - 2017.12.31.  alapadatok'!$H$1954:$H$1954)</f>
        <v>2870907</v>
      </c>
      <c r="D196" s="23">
        <f>SUBTOTAL(9,'2017.01.02. - 2017.12.31.  alapadatok'!$I$1954:$I$1954)</f>
        <v>2065</v>
      </c>
    </row>
    <row r="197" spans="1:4" ht="15.75">
      <c r="A197" s="21">
        <v>194</v>
      </c>
      <c r="B197" s="37" t="s">
        <v>905</v>
      </c>
      <c r="C197" s="23">
        <f>SUBTOTAL(9,'2017.01.02. - 2017.12.31.  alapadatok'!$H$646:$H$649)</f>
        <v>2818028</v>
      </c>
      <c r="D197" s="23">
        <f>SUBTOTAL(9,'2017.01.02. - 2017.12.31.  alapadatok'!$I$646:$I$649)</f>
        <v>2736</v>
      </c>
    </row>
    <row r="198" spans="1:4" ht="15.75">
      <c r="A198" s="21">
        <v>195</v>
      </c>
      <c r="B198" s="37" t="s">
        <v>906</v>
      </c>
      <c r="C198" s="58">
        <f>SUBTOTAL(9,'2017.01.02. - 2017.12.31.  alapadatok'!$H$1632:$H$1638)</f>
        <v>2805180</v>
      </c>
      <c r="D198" s="38">
        <f>SUBTOTAL(9,'2017.01.02. - 2017.12.31.  alapadatok'!$I$1632:$I$1638)</f>
        <v>2299</v>
      </c>
    </row>
    <row r="199" spans="1:4" ht="15.75">
      <c r="A199" s="21">
        <v>196</v>
      </c>
      <c r="B199" s="37" t="s">
        <v>907</v>
      </c>
      <c r="C199" s="23">
        <f>SUBTOTAL(9,'2017.01.02. - 2017.12.31.  alapadatok'!$H$945:$H$945)</f>
        <v>2710324</v>
      </c>
      <c r="D199" s="23">
        <f>SUBTOTAL(9,'2017.01.02. - 2017.12.31.  alapadatok'!$I$945:$I$945)</f>
        <v>2646</v>
      </c>
    </row>
    <row r="200" spans="1:4" ht="15.75">
      <c r="A200" s="21">
        <v>197</v>
      </c>
      <c r="B200" s="37" t="s">
        <v>908</v>
      </c>
      <c r="C200" s="23">
        <f>SUBTOTAL(9,'2017.01.02. - 2017.12.31.  alapadatok'!$H$1936:$H$1939)</f>
        <v>2596990</v>
      </c>
      <c r="D200" s="23">
        <f>SUBTOTAL(9,'2017.01.02. - 2017.12.31.  alapadatok'!$I$1936:$I$1939)</f>
        <v>2129</v>
      </c>
    </row>
    <row r="201" spans="1:4" ht="15.75">
      <c r="A201" s="21">
        <v>198</v>
      </c>
      <c r="B201" s="57" t="s">
        <v>909</v>
      </c>
      <c r="C201" s="58">
        <f>SUBTOTAL(9,'2017.01.02. - 2017.12.31.  alapadatok'!$H$894:$H$894)</f>
        <v>2373010</v>
      </c>
      <c r="D201" s="58">
        <f>SUBTOTAL(9,'2017.01.02. - 2017.12.31.  alapadatok'!$I$894:$I$894)</f>
        <v>2173</v>
      </c>
    </row>
    <row r="202" spans="1:4" ht="15.75">
      <c r="A202" s="21">
        <v>199</v>
      </c>
      <c r="B202" s="37" t="s">
        <v>910</v>
      </c>
      <c r="C202" s="23">
        <f>SUBTOTAL(9,'2017.01.02. - 2017.12.31.  alapadatok'!$H$931:$H$932)</f>
        <v>2003000</v>
      </c>
      <c r="D202" s="23">
        <f>SUBTOTAL(9,'2017.01.02. - 2017.12.31.  alapadatok'!$I$931:$I$932)</f>
        <v>1494</v>
      </c>
    </row>
    <row r="203" spans="1:4" ht="15.75">
      <c r="A203" s="21">
        <v>200</v>
      </c>
      <c r="B203" s="43" t="s">
        <v>911</v>
      </c>
      <c r="C203" s="23">
        <f>SUBTOTAL(9,'2017.01.02. - 2017.12.31.  alapadatok'!$H$985:$H$1002)</f>
        <v>1861361</v>
      </c>
      <c r="D203" s="23">
        <f>SUBTOTAL(9,'2017.01.02. - 2017.12.31.  alapadatok'!$I$985:$I$1002)</f>
        <v>1731</v>
      </c>
    </row>
    <row r="204" spans="1:4" ht="15.75">
      <c r="A204" s="21">
        <v>201</v>
      </c>
      <c r="B204" s="37" t="s">
        <v>912</v>
      </c>
      <c r="C204" s="23">
        <f>SUBTOTAL(9,'2017.01.02. - 2017.12.31.  alapadatok'!$H$1335:$H$1340)</f>
        <v>1852535</v>
      </c>
      <c r="D204" s="23">
        <f>SUBTOTAL(9,'2017.01.02. - 2017.12.31.  alapadatok'!$I$1335:$I$1340)</f>
        <v>1655</v>
      </c>
    </row>
    <row r="205" spans="1:4" ht="15.75">
      <c r="A205" s="21">
        <v>202</v>
      </c>
      <c r="B205" s="37" t="s">
        <v>913</v>
      </c>
      <c r="C205" s="23">
        <f>SUBTOTAL(9,'2017.01.02. - 2017.12.31.  alapadatok'!$H$1507:$H$1507)</f>
        <v>1740285</v>
      </c>
      <c r="D205" s="23">
        <f>SUBTOTAL(9,'2017.01.02. - 2017.12.31.  alapadatok'!$I$1507:$I$1507)</f>
        <v>1085</v>
      </c>
    </row>
    <row r="206" spans="1:4" ht="15.75">
      <c r="A206" s="21">
        <v>203</v>
      </c>
      <c r="B206" s="46" t="s">
        <v>914</v>
      </c>
      <c r="C206" s="23">
        <f>SUBTOTAL(9,'2017.01.02. - 2017.12.31.  alapadatok'!$H$330:$H$336)</f>
        <v>1557676</v>
      </c>
      <c r="D206" s="23">
        <f>SUBTOTAL(9,'2017.01.02. - 2017.12.31.  alapadatok'!$I$330:$I$336)</f>
        <v>1402</v>
      </c>
    </row>
    <row r="207" spans="1:4" ht="15.75">
      <c r="A207" s="21">
        <v>204</v>
      </c>
      <c r="B207" s="37" t="s">
        <v>915</v>
      </c>
      <c r="C207" s="23">
        <f>SUBTOTAL(9,'2017.01.02. - 2017.12.31.  alapadatok'!$H$696:$H$696)</f>
        <v>1408635</v>
      </c>
      <c r="D207" s="23">
        <f>SUBTOTAL(9,'2017.01.02. - 2017.12.31.  alapadatok'!$I$696:$I$696)</f>
        <v>806</v>
      </c>
    </row>
    <row r="208" spans="1:4" ht="15.75">
      <c r="A208" s="21">
        <v>205</v>
      </c>
      <c r="B208" s="23" t="s">
        <v>916</v>
      </c>
      <c r="C208" s="23">
        <f>SUBTOTAL(9,'2017.01.02. - 2017.12.31.  alapadatok'!$H$1145:$H$1148)</f>
        <v>1256590</v>
      </c>
      <c r="D208" s="23">
        <f>SUBTOTAL(9,'2017.01.02. - 2017.12.31.  alapadatok'!$I$1145:$I$1148)</f>
        <v>803</v>
      </c>
    </row>
    <row r="209" spans="1:4" ht="15.75">
      <c r="A209" s="21">
        <v>206</v>
      </c>
      <c r="B209" s="37" t="s">
        <v>917</v>
      </c>
      <c r="C209" s="52">
        <f>SUBTOTAL(9,'2017.01.02. - 2017.12.31.  alapadatok'!$H$1873:$H$1875)</f>
        <v>1233340</v>
      </c>
      <c r="D209" s="52">
        <f>SUBTOTAL(9,'2017.01.02. - 2017.12.31.  alapadatok'!$I$1873:$I$1875)</f>
        <v>1455</v>
      </c>
    </row>
    <row r="210" spans="1:4" ht="15.75">
      <c r="A210" s="21">
        <v>207</v>
      </c>
      <c r="B210" s="23" t="s">
        <v>918</v>
      </c>
      <c r="C210" s="23">
        <f>SUBTOTAL(9,'2017.01.02. - 2017.12.31.  alapadatok'!$H$525:$H$531)</f>
        <v>939600</v>
      </c>
      <c r="D210" s="23">
        <f>SUBTOTAL(9,'2017.01.02. - 2017.12.31.  alapadatok'!$I$525:$I$531)</f>
        <v>808</v>
      </c>
    </row>
    <row r="211" spans="1:4" ht="15.75">
      <c r="A211" s="21">
        <v>208</v>
      </c>
      <c r="B211" s="37" t="s">
        <v>919</v>
      </c>
      <c r="C211" s="23">
        <f>SUBTOTAL(9,'2017.01.02. - 2017.12.31.  alapadatok'!$H$1776:$H$1779)</f>
        <v>897660</v>
      </c>
      <c r="D211" s="23">
        <f>SUBTOTAL(9,'2017.01.02. - 2017.12.31.  alapadatok'!$I$1776:$I$1779)</f>
        <v>706</v>
      </c>
    </row>
    <row r="212" spans="1:4" ht="15.75">
      <c r="A212" s="21">
        <v>209</v>
      </c>
      <c r="B212" s="23" t="s">
        <v>920</v>
      </c>
      <c r="C212" s="74">
        <f>SUBTOTAL(9,'2017.01.02. - 2017.12.31.  alapadatok'!$H$1434:$H$1441)</f>
        <v>850715</v>
      </c>
      <c r="D212" s="23">
        <f>SUBTOTAL(9,'2017.01.02. - 2017.12.31.  alapadatok'!$I$1434:$I$1441)</f>
        <v>909</v>
      </c>
    </row>
    <row r="213" spans="1:4" ht="15.75">
      <c r="A213" s="21">
        <v>210</v>
      </c>
      <c r="B213" s="23" t="s">
        <v>921</v>
      </c>
      <c r="C213" s="58">
        <f>SUBTOTAL(9,'2017.01.02. - 2017.12.31.  alapadatok'!$H$239:$H$241)</f>
        <v>812780</v>
      </c>
      <c r="D213" s="38">
        <f>SUBTOTAL(9,'2017.01.02. - 2017.12.31.  alapadatok'!$I$239:$I$241)</f>
        <v>645</v>
      </c>
    </row>
    <row r="214" spans="1:4" ht="15.75">
      <c r="A214" s="21">
        <v>211</v>
      </c>
      <c r="B214" s="23" t="s">
        <v>922</v>
      </c>
      <c r="C214" s="23">
        <f>SUBTOTAL(9,'2017.01.02. - 2017.12.31.  alapadatok'!$H$1150:$H$1157)</f>
        <v>728760</v>
      </c>
      <c r="D214" s="23">
        <f>SUBTOTAL(9,'2017.01.02. - 2017.12.31.  alapadatok'!$I$1150:$I$1157)</f>
        <v>632</v>
      </c>
    </row>
    <row r="215" spans="1:4" ht="15.75">
      <c r="A215" s="21">
        <v>212</v>
      </c>
      <c r="B215" s="46" t="s">
        <v>923</v>
      </c>
      <c r="C215" s="23">
        <f>SUBTOTAL(9,'2017.01.02. - 2017.12.31.  alapadatok'!$H$29:$H$29)</f>
        <v>718855</v>
      </c>
      <c r="D215" s="23">
        <f>SUBTOTAL(9,'2017.01.02. - 2017.12.31.  alapadatok'!$I$29:$I$29)</f>
        <v>581</v>
      </c>
    </row>
    <row r="216" spans="1:4" ht="15.75">
      <c r="A216" s="21">
        <v>213</v>
      </c>
      <c r="B216" s="37" t="s">
        <v>924</v>
      </c>
      <c r="C216" s="23">
        <f>SUBTOTAL(9,'2017.01.02. - 2017.12.31.  alapadatok'!$H$1532:$H$1532)</f>
        <v>623321</v>
      </c>
      <c r="D216" s="23">
        <f>SUBTOTAL(9,'2017.01.02. - 2017.12.31.  alapadatok'!$I$1532:$I$1532)</f>
        <v>500</v>
      </c>
    </row>
    <row r="217" spans="1:4" ht="15.75">
      <c r="A217" s="21">
        <v>214</v>
      </c>
      <c r="B217" s="43" t="s">
        <v>925</v>
      </c>
      <c r="C217" s="52">
        <f>SUBTOTAL(9,'2017.01.02. - 2017.12.31.  alapadatok'!$H$80:$H$80)</f>
        <v>610000</v>
      </c>
      <c r="D217" s="52">
        <f>SUBTOTAL(9,'2017.01.02. - 2017.12.31.  alapadatok'!$I$80:$I$80)</f>
        <v>508</v>
      </c>
    </row>
    <row r="218" spans="1:4" ht="15.75">
      <c r="A218" s="21">
        <v>215</v>
      </c>
      <c r="B218" s="46" t="s">
        <v>926</v>
      </c>
      <c r="C218" s="23">
        <f>SUBTOTAL(9,'2017.01.02. - 2017.12.31.  alapadatok'!$H$1108:$H$1110)</f>
        <v>552360</v>
      </c>
      <c r="D218" s="23">
        <f>SUBTOTAL(9,'2017.01.02. - 2017.12.31.  alapadatok'!$I$1108:$I$1110)</f>
        <v>411</v>
      </c>
    </row>
    <row r="219" spans="1:4" ht="15.75">
      <c r="A219" s="21">
        <v>216</v>
      </c>
      <c r="B219" s="23" t="s">
        <v>927</v>
      </c>
      <c r="C219" s="23">
        <f>SUBTOTAL(9,'2017.01.02. - 2017.12.31.  alapadatok'!$H$18:$H$18)</f>
        <v>337000</v>
      </c>
      <c r="D219" s="23">
        <f>SUBTOTAL(9,'2017.01.02. - 2017.12.31.  alapadatok'!$I$18:$I$18)</f>
        <v>317</v>
      </c>
    </row>
    <row r="220" spans="1:4" ht="15.75">
      <c r="A220" s="21">
        <v>217</v>
      </c>
      <c r="B220" s="23" t="s">
        <v>928</v>
      </c>
      <c r="C220" s="23">
        <f>SUBTOTAL(9,'2017.01.02. - 2017.12.31.  alapadatok'!$H$448:$H$448)</f>
        <v>331640</v>
      </c>
      <c r="D220" s="23">
        <f>SUBTOTAL(9,'2017.01.02. - 2017.12.31.  alapadatok'!$I$448:$I$448)</f>
        <v>207</v>
      </c>
    </row>
    <row r="221" spans="1:4" ht="15.75">
      <c r="A221" s="21">
        <v>218</v>
      </c>
      <c r="B221" s="37" t="s">
        <v>929</v>
      </c>
      <c r="C221" s="23">
        <f>SUBTOTAL(9,'2017.01.02. - 2017.12.31.  alapadatok'!$H$689:$H$692)</f>
        <v>314920</v>
      </c>
      <c r="D221" s="23">
        <f>SUBTOTAL(9,'2017.01.02. - 2017.12.31.  alapadatok'!$I$689:$I$692)</f>
        <v>303</v>
      </c>
    </row>
    <row r="222" spans="1:4" ht="15.75">
      <c r="A222" s="21">
        <v>219</v>
      </c>
      <c r="B222" s="37" t="s">
        <v>930</v>
      </c>
      <c r="C222" s="23">
        <f>SUBTOTAL(9,'2017.01.02. - 2017.12.31.  alapadatok'!$H$445:$H$446)</f>
        <v>309050</v>
      </c>
      <c r="D222" s="23">
        <f>SUBTOTAL(9,'2017.01.02. - 2017.12.31.  alapadatok'!$I$445:$I$446)</f>
        <v>262</v>
      </c>
    </row>
    <row r="223" spans="1:4" ht="15.75">
      <c r="A223" s="21">
        <v>220</v>
      </c>
      <c r="B223" s="37" t="s">
        <v>931</v>
      </c>
      <c r="C223" s="23">
        <f>SUBTOTAL(9,'2017.01.02. - 2017.12.31.  alapadatok'!$H$805:$H$811)</f>
        <v>259320</v>
      </c>
      <c r="D223" s="23">
        <f>SUBTOTAL(9,'2017.01.02. - 2017.12.31.  alapadatok'!$I$805:$I$811)</f>
        <v>511</v>
      </c>
    </row>
    <row r="224" spans="1:4" ht="15.75">
      <c r="A224" s="21">
        <v>221</v>
      </c>
      <c r="B224" s="23" t="s">
        <v>932</v>
      </c>
      <c r="C224" s="23">
        <f>SUBTOTAL(9,'2017.01.02. - 2017.12.31.  alapadatok'!$H$1814:$H$1814)</f>
        <v>201490</v>
      </c>
      <c r="D224" s="23">
        <f>SUBTOTAL(9,'2017.01.02. - 2017.12.31.  alapadatok'!$I$1814:$I$1814)</f>
        <v>159</v>
      </c>
    </row>
    <row r="225" spans="1:4" ht="15.75">
      <c r="A225" s="21">
        <v>222</v>
      </c>
      <c r="B225" s="23" t="s">
        <v>933</v>
      </c>
      <c r="C225" s="23">
        <f>SUBTOTAL(9,'2017.01.02. - 2017.12.31.  alapadatok'!$H$1587:$H$1590)</f>
        <v>188380</v>
      </c>
      <c r="D225" s="23">
        <f>SUBTOTAL(9,'2017.01.02. - 2017.12.31.  alapadatok'!$I$1587:$I$1590)</f>
        <v>214</v>
      </c>
    </row>
    <row r="226" spans="1:4" ht="15.75">
      <c r="A226" s="21">
        <v>223</v>
      </c>
      <c r="B226" s="37" t="s">
        <v>934</v>
      </c>
      <c r="C226" s="23">
        <f>SUBTOTAL(9,'2017.01.02. - 2017.12.31.  alapadatok'!$H$694:$H$694)</f>
        <v>184440</v>
      </c>
      <c r="D226" s="23">
        <f>SUBTOTAL(9,'2017.01.02. - 2017.12.31.  alapadatok'!$I$694:$I$694)</f>
        <v>120</v>
      </c>
    </row>
    <row r="227" spans="1:4" ht="15.75">
      <c r="A227" s="21">
        <v>224</v>
      </c>
      <c r="B227" s="46" t="s">
        <v>935</v>
      </c>
      <c r="C227" s="23">
        <f>SUBTOTAL(9,'2017.01.02. - 2017.12.31.  alapadatok'!$H$1104:$H$1106)</f>
        <v>180330</v>
      </c>
      <c r="D227" s="23">
        <f>SUBTOTAL(9,'2017.01.02. - 2017.12.31.  alapadatok'!$I$1104:$I$1106)</f>
        <v>224</v>
      </c>
    </row>
    <row r="228" spans="1:4" ht="15.75">
      <c r="A228" s="21">
        <v>225</v>
      </c>
      <c r="B228" s="37" t="s">
        <v>936</v>
      </c>
      <c r="C228" s="23">
        <f>SUBTOTAL(9,'2017.01.02. - 2017.12.31.  alapadatok'!$H$1010:$H$1012)</f>
        <v>167776</v>
      </c>
      <c r="D228" s="23">
        <f>SUBTOTAL(9,'2017.01.02. - 2017.12.31.  alapadatok'!$I$1010:$I$1012)</f>
        <v>293</v>
      </c>
    </row>
    <row r="229" spans="1:4" ht="15.75">
      <c r="A229" s="21">
        <v>226</v>
      </c>
      <c r="B229" s="46" t="s">
        <v>937</v>
      </c>
      <c r="C229" s="23">
        <f>SUBTOTAL(9,'2017.01.02. - 2017.12.31.  alapadatok'!$H$1677:$H$1678)</f>
        <v>165310</v>
      </c>
      <c r="D229" s="23">
        <f>SUBTOTAL(9,'2017.01.02. - 2017.12.31.  alapadatok'!$I$1677:$I$1678)</f>
        <v>213</v>
      </c>
    </row>
    <row r="230" spans="1:4" ht="15.75">
      <c r="A230" s="21">
        <v>227</v>
      </c>
      <c r="B230" s="23" t="s">
        <v>938</v>
      </c>
      <c r="C230" s="23">
        <f>SUBTOTAL(9,'2017.01.02. - 2017.12.31.  alapadatok'!$H$903:$H$904)</f>
        <v>132960</v>
      </c>
      <c r="D230" s="23">
        <f>SUBTOTAL(9,'2017.01.02. - 2017.12.31.  alapadatok'!$I$903:$I$904)</f>
        <v>135</v>
      </c>
    </row>
    <row r="231" spans="1:4" ht="15.75">
      <c r="A231" s="21">
        <v>228</v>
      </c>
      <c r="B231" s="37" t="s">
        <v>939</v>
      </c>
      <c r="C231" s="23">
        <f>SUBTOTAL(9,'2017.01.02. - 2017.12.31.  alapadatok'!$H$1840:$H$1840)</f>
        <v>132140</v>
      </c>
      <c r="D231" s="23">
        <f>SUBTOTAL(9,'2017.01.02. - 2017.12.31.  alapadatok'!$I$1840:$I$1840)</f>
        <v>105</v>
      </c>
    </row>
    <row r="232" spans="1:4" ht="15.75">
      <c r="A232" s="21">
        <v>229</v>
      </c>
      <c r="B232" s="57" t="s">
        <v>940</v>
      </c>
      <c r="C232" s="23">
        <f>SUBTOTAL(9,'2017.01.02. - 2017.12.31.  alapadatok'!$H$1856:$H$1857)</f>
        <v>118000</v>
      </c>
      <c r="D232" s="23">
        <f>SUBTOTAL(9,'2017.01.02. - 2017.12.31.  alapadatok'!$I$1856:$I$1857)</f>
        <v>182</v>
      </c>
    </row>
    <row r="233" spans="1:4" ht="15.75">
      <c r="A233" s="21">
        <v>230</v>
      </c>
      <c r="B233" s="23" t="s">
        <v>941</v>
      </c>
      <c r="C233" s="23">
        <f>SUBTOTAL(9,'2017.01.02. - 2017.12.31.  alapadatok'!$H$1074:$H$1074)</f>
        <v>73000</v>
      </c>
      <c r="D233" s="23">
        <f>SUBTOTAL(9,'2017.01.02. - 2017.12.31.  alapadatok'!$I$1074:$I$1074)</f>
        <v>80</v>
      </c>
    </row>
    <row r="234" spans="1:4" ht="15.75">
      <c r="A234" s="21">
        <v>231</v>
      </c>
      <c r="B234" s="46" t="s">
        <v>942</v>
      </c>
      <c r="C234" s="23">
        <f>SUBTOTAL(9,'2017.01.02. - 2017.12.31.  alapadatok'!$H$1112:$H$1113)</f>
        <v>70950</v>
      </c>
      <c r="D234" s="23">
        <f>SUBTOTAL(9,'2017.01.02. - 2017.12.31.  alapadatok'!$I$1112:$I$1113)</f>
        <v>108</v>
      </c>
    </row>
    <row r="235" spans="1:4" ht="15.75">
      <c r="A235" s="21">
        <v>232</v>
      </c>
      <c r="B235" s="23" t="s">
        <v>943</v>
      </c>
      <c r="C235" s="23">
        <f>SUBTOTAL(9,'2017.01.02. - 2017.12.31.  alapadatok'!$H$1393:$H$1393)</f>
        <v>45310</v>
      </c>
      <c r="D235" s="23">
        <f>SUBTOTAL(9,'2017.01.02. - 2017.12.31.  alapadatok'!$I$1393:$I$1393)</f>
        <v>49</v>
      </c>
    </row>
    <row r="236" spans="1:4" ht="15.75">
      <c r="A236" s="21">
        <v>233</v>
      </c>
      <c r="B236" s="37" t="s">
        <v>944</v>
      </c>
      <c r="C236" s="23">
        <f>SUBTOTAL(9,'2017.01.02. - 2017.12.31.  alapadatok'!$H$20:$H$21)</f>
        <v>32100</v>
      </c>
      <c r="D236" s="38">
        <f>SUBTOTAL(9,'2017.01.02. - 2017.12.31.  alapadatok'!$I$20:$I$21)</f>
        <v>27</v>
      </c>
    </row>
    <row r="237" spans="1:4" ht="15.75">
      <c r="A237" s="21">
        <v>234</v>
      </c>
      <c r="B237" s="23" t="s">
        <v>945</v>
      </c>
      <c r="C237" s="58">
        <f>SUBTOTAL(9,'2017.01.02. - 2017.12.31.  alapadatok'!$H$298:$H$298)</f>
        <v>25130</v>
      </c>
      <c r="D237" s="58">
        <f>SUBTOTAL(9,'2017.01.02. - 2017.12.31.  alapadatok'!$I$298:$I$298)</f>
        <v>27</v>
      </c>
    </row>
    <row r="238" spans="1:4" ht="15.75">
      <c r="A238" s="21">
        <v>235</v>
      </c>
      <c r="B238" s="22" t="s">
        <v>946</v>
      </c>
      <c r="C238" s="23">
        <f>SUBTOTAL(9,'2017.01.02. - 2017.12.31.  alapadatok'!$H$827:$H$827)</f>
        <v>22800</v>
      </c>
      <c r="D238" s="23">
        <f>SUBTOTAL(9,'2017.01.02. - 2017.12.31.  alapadatok'!$I$827:$I$827)</f>
        <v>38</v>
      </c>
    </row>
    <row r="239" spans="1:4" ht="15.75">
      <c r="A239" s="21">
        <v>236</v>
      </c>
      <c r="B239" s="37" t="s">
        <v>947</v>
      </c>
      <c r="C239" s="23">
        <f>SUBTOTAL(9,'2017.01.02. - 2017.12.31.  alapadatok'!$H$727:$H$727)</f>
        <v>21600</v>
      </c>
      <c r="D239" s="23">
        <f>SUBTOTAL(9,'2017.01.02. - 2017.12.31.  alapadatok'!$I$727:$I$727)</f>
        <v>27</v>
      </c>
    </row>
    <row r="240" spans="1:4" ht="15.75">
      <c r="A240" s="21">
        <v>237</v>
      </c>
      <c r="B240" s="37" t="s">
        <v>948</v>
      </c>
      <c r="C240" s="23">
        <f>SUBTOTAL(9,'2017.01.02. - 2017.12.31.  alapadatok'!$H$1781:$H$1781)</f>
        <v>17400</v>
      </c>
      <c r="D240" s="23">
        <f>SUBTOTAL(9,'2017.01.02. - 2017.12.31.  alapadatok'!$I$1781:$I$1781)</f>
        <v>18</v>
      </c>
    </row>
    <row r="241" spans="1:4" ht="15.75">
      <c r="A241" s="21">
        <v>238</v>
      </c>
      <c r="B241" s="37" t="s">
        <v>949</v>
      </c>
      <c r="C241" s="23">
        <f>SUBTOTAL(9,'2017.01.02. - 2017.12.31.  alapadatok'!$H$443:$H$443)</f>
        <v>10800</v>
      </c>
      <c r="D241" s="23">
        <f>SUBTOTAL(9,'2017.01.02. - 2017.12.31.  alapadatok'!$I$443:$I$443)</f>
        <v>36</v>
      </c>
    </row>
    <row r="242" spans="1:4" ht="15.75">
      <c r="A242" s="21">
        <v>239</v>
      </c>
      <c r="B242" s="23" t="s">
        <v>950</v>
      </c>
      <c r="C242" s="23">
        <f>SUBTOTAL(9,'2017.01.02. - 2017.12.31.  alapadatok'!$H$957:$H$957)</f>
        <v>6900</v>
      </c>
      <c r="D242" s="23">
        <f>SUBTOTAL(9,'2017.01.02. - 2017.12.31.  alapadatok'!$I$957:$I$957)</f>
        <v>69</v>
      </c>
    </row>
    <row r="243" spans="1:4" ht="15.75">
      <c r="A243" s="21">
        <v>240</v>
      </c>
      <c r="B243" s="23" t="s">
        <v>951</v>
      </c>
      <c r="C243" s="23">
        <f>SUBTOTAL(9,'2017.01.02. - 2017.12.31.  alapadatok'!$H$16:$H$16)</f>
        <v>6300</v>
      </c>
      <c r="D243" s="33">
        <f>SUBTOTAL(9,'2017.01.02. - 2017.12.31.  alapadatok'!$I$16:$I$16)</f>
        <v>21</v>
      </c>
    </row>
    <row r="244" spans="1:4" ht="15.75">
      <c r="A244" s="21">
        <v>241</v>
      </c>
      <c r="B244" s="46" t="s">
        <v>952</v>
      </c>
      <c r="C244" s="58">
        <f>SUBTOTAL(9,'2017.01.02. - 2017.12.31.  alapadatok'!$H$1213:$H$1213)</f>
        <v>0</v>
      </c>
      <c r="D244" s="58">
        <f>SUBTOTAL(9,'2017.01.02. - 2017.12.31.  alapadatok'!$I$1213:$I$1213)</f>
        <v>0</v>
      </c>
    </row>
    <row r="245" spans="2:4" ht="16.5">
      <c r="B245" s="92" t="s">
        <v>722</v>
      </c>
      <c r="C245" s="95">
        <f>SUM(C4:C244)</f>
        <v>20014961585</v>
      </c>
      <c r="D245" s="95">
        <f>SUM(D4:D244)</f>
        <v>14306381</v>
      </c>
    </row>
  </sheetData>
  <sheetProtection selectLockedCells="1" selectUnlockedCells="1"/>
  <mergeCells count="4">
    <mergeCell ref="B1:D1"/>
    <mergeCell ref="E1:G1"/>
    <mergeCell ref="B2:B3"/>
    <mergeCell ref="C2:D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C3" sqref="C3"/>
    </sheetView>
  </sheetViews>
  <sheetFormatPr defaultColWidth="10.28125" defaultRowHeight="15"/>
  <cols>
    <col min="1" max="1" width="17.140625" style="0" customWidth="1"/>
    <col min="2" max="4" width="18.7109375" style="103" customWidth="1"/>
    <col min="5" max="16384" width="11.00390625" style="0" customWidth="1"/>
  </cols>
  <sheetData>
    <row r="1" spans="1:4" ht="20.25">
      <c r="A1" s="104"/>
      <c r="B1" s="105">
        <v>2016</v>
      </c>
      <c r="C1" s="106">
        <v>2017</v>
      </c>
      <c r="D1" s="107" t="s">
        <v>953</v>
      </c>
    </row>
    <row r="2" spans="1:4" ht="20.25">
      <c r="A2" s="104" t="s">
        <v>954</v>
      </c>
      <c r="B2" s="108">
        <v>13809613</v>
      </c>
      <c r="C2" s="109">
        <f>'2017 TOP LISTA'!D245</f>
        <v>14306381</v>
      </c>
      <c r="D2" s="110">
        <f aca="true" t="shared" si="0" ref="D2:D3">C2/B2-1</f>
        <v>0.03597262283888769</v>
      </c>
    </row>
    <row r="3" spans="1:4" ht="20.25">
      <c r="A3" s="104" t="s">
        <v>955</v>
      </c>
      <c r="B3" s="108">
        <v>18856197409</v>
      </c>
      <c r="C3" s="109">
        <f>'2017 TOP LISTA'!C245</f>
        <v>20014961585</v>
      </c>
      <c r="D3" s="110">
        <f t="shared" si="0"/>
        <v>0.06145269647245666</v>
      </c>
    </row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/>
  <cp:lastPrinted>2008-11-03T13:30:28Z</cp:lastPrinted>
  <dcterms:created xsi:type="dcterms:W3CDTF">2008-10-27T14:31:40Z</dcterms:created>
  <dcterms:modified xsi:type="dcterms:W3CDTF">2018-01-24T08:19:23Z</dcterms:modified>
  <cp:category/>
  <cp:version/>
  <cp:contentType/>
  <cp:contentStatus/>
  <cp:revision>274</cp:revision>
</cp:coreProperties>
</file>